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NAS-sinology\homes\純平\★ PIEMS-Lab\4. 法規制確認エクセル\0. アップロードファイル\"/>
    </mc:Choice>
  </mc:AlternateContent>
  <xr:revisionPtr revIDLastSave="0" documentId="13_ncr:1_{7F6CB6B1-4651-49EE-972D-7FD00D3D960D}" xr6:coauthVersionLast="47" xr6:coauthVersionMax="47" xr10:uidLastSave="{00000000-0000-0000-0000-000000000000}"/>
  <workbookProtection workbookAlgorithmName="SHA-512" workbookHashValue="PDnaEvihF4ae9vdO5aqYUNCUtvQU91gaoX6gIU9wPx30wfZGw2b846p76XwPwhSBNtoWwM+8+68IXxCLImVlFA==" workbookSaltValue="eWKbsqADglf4q197d9eUqg==" workbookSpinCount="100000" lockStructure="1"/>
  <bookViews>
    <workbookView xWindow="-110" yWindow="-110" windowWidth="19420" windowHeight="11500" xr2:uid="{855686C5-CC97-436C-B860-3441FD3FBA63}"/>
  </bookViews>
  <sheets>
    <sheet name="水質関連" sheetId="1" r:id="rId1"/>
    <sheet name="設置施設一覧" sheetId="7" r:id="rId2"/>
    <sheet name="瀬戸内法適用区域" sheetId="2" r:id="rId3"/>
    <sheet name="湖沼法適用区域" sheetId="9"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7" l="1"/>
  <c r="F14" i="7"/>
  <c r="F13" i="7" s="1"/>
  <c r="E14" i="7"/>
  <c r="E13" i="7" s="1"/>
  <c r="D14" i="7"/>
  <c r="D13" i="7" s="1"/>
  <c r="G13" i="7"/>
  <c r="C14" i="7"/>
  <c r="C13" i="7" s="1"/>
  <c r="B3" i="7"/>
  <c r="F8" i="7"/>
  <c r="G14" i="1" l="1"/>
  <c r="G2" i="7"/>
  <c r="F2" i="7"/>
  <c r="E2" i="7"/>
  <c r="D2" i="7"/>
  <c r="C2" i="7"/>
  <c r="G28" i="1" l="1"/>
  <c r="C12" i="7"/>
  <c r="C11" i="7" s="1"/>
  <c r="G12" i="7"/>
  <c r="G11" i="7" s="1"/>
  <c r="F12" i="7"/>
  <c r="F11" i="7" s="1"/>
  <c r="E12" i="7"/>
  <c r="E11" i="7" s="1"/>
  <c r="D12" i="7"/>
  <c r="D11" i="7" s="1"/>
  <c r="C8" i="7"/>
  <c r="G8" i="7"/>
  <c r="E8" i="7"/>
  <c r="D8" i="7"/>
  <c r="G7" i="7"/>
  <c r="F7" i="7"/>
  <c r="E7" i="7"/>
  <c r="D7" i="7"/>
  <c r="G27" i="1"/>
  <c r="G6" i="7"/>
  <c r="F6" i="7"/>
  <c r="E6" i="7"/>
  <c r="D6" i="7"/>
  <c r="C6" i="7"/>
  <c r="C3" i="1"/>
  <c r="E9" i="7" l="1"/>
  <c r="E10" i="7" s="1"/>
  <c r="G9" i="7"/>
  <c r="G10" i="7" s="1"/>
  <c r="D9" i="7"/>
  <c r="D10" i="7" s="1"/>
  <c r="C9" i="7"/>
  <c r="C10" i="7" s="1"/>
  <c r="F9" i="7"/>
  <c r="F10" i="7" s="1"/>
  <c r="C7" i="7"/>
</calcChain>
</file>

<file path=xl/sharedStrings.xml><?xml version="1.0" encoding="utf-8"?>
<sst xmlns="http://schemas.openxmlformats.org/spreadsheetml/2006/main" count="128" uniqueCount="122">
  <si>
    <t>以降は、法的義務の表示をしない仕様になっています。</t>
    <rPh sb="0" eb="2">
      <t>イコウ</t>
    </rPh>
    <rPh sb="4" eb="6">
      <t>ホウテキ</t>
    </rPh>
    <rPh sb="6" eb="8">
      <t>ギム</t>
    </rPh>
    <rPh sb="9" eb="11">
      <t>ヒョウジ</t>
    </rPh>
    <rPh sb="15" eb="17">
      <t>シヨウ</t>
    </rPh>
    <phoneticPr fontId="1"/>
  </si>
  <si>
    <r>
      <rPr>
        <b/>
        <sz val="11"/>
        <color theme="1"/>
        <rFont val="Segoe UI Symbol"/>
        <family val="1"/>
        <charset val="1"/>
      </rPr>
      <t xml:space="preserve">← </t>
    </r>
    <r>
      <rPr>
        <b/>
        <sz val="11"/>
        <color theme="1"/>
        <rFont val="ＭＳ Ｐ明朝"/>
        <family val="1"/>
        <charset val="128"/>
      </rPr>
      <t>今日の日付</t>
    </r>
    <rPh sb="2" eb="4">
      <t>キョウ</t>
    </rPh>
    <rPh sb="5" eb="7">
      <t>ヒヅケ</t>
    </rPh>
    <phoneticPr fontId="1"/>
  </si>
  <si>
    <t>法適用の可否、法的義務を表示していません。更新版を使用してください。</t>
    <phoneticPr fontId="1"/>
  </si>
  <si>
    <t>水質関連の届出確認チェック</t>
    <rPh sb="0" eb="2">
      <t>スイシツ</t>
    </rPh>
    <rPh sb="2" eb="4">
      <t>カンレン</t>
    </rPh>
    <rPh sb="5" eb="7">
      <t>トドケデ</t>
    </rPh>
    <rPh sb="7" eb="9">
      <t>カクニン</t>
    </rPh>
    <phoneticPr fontId="1"/>
  </si>
  <si>
    <t>--  貯蔵施設</t>
    <phoneticPr fontId="1"/>
  </si>
  <si>
    <t>16 1,1,1-トリクロロエタン</t>
  </si>
  <si>
    <t xml:space="preserve"> 1 カドミウム及びその化合物</t>
  </si>
  <si>
    <t xml:space="preserve"> 2 シアン化合物</t>
  </si>
  <si>
    <t xml:space="preserve"> 4 鉛及びその化合物</t>
  </si>
  <si>
    <t xml:space="preserve"> 5 六価クロム化合物</t>
  </si>
  <si>
    <t xml:space="preserve"> 6 砒素及びその化合物</t>
  </si>
  <si>
    <t xml:space="preserve"> 7 水銀及びアルキル水銀その他の水銀化合物</t>
  </si>
  <si>
    <t xml:space="preserve"> 8 ポリ塩化ビフェニル</t>
  </si>
  <si>
    <t xml:space="preserve"> 9 トリクロロエチレン</t>
  </si>
  <si>
    <t>10 テトラクロロエチレン</t>
  </si>
  <si>
    <t>11 ジクロロメタン</t>
  </si>
  <si>
    <t>12 四塩化炭素</t>
  </si>
  <si>
    <t>13 1,2-ジクロロエタン</t>
  </si>
  <si>
    <t>14 1,1,1-ジクロロエチレン</t>
  </si>
  <si>
    <t>15 1,2-ジクロロエチレン</t>
  </si>
  <si>
    <t>17 1,1,2-トリクロロエタン</t>
  </si>
  <si>
    <t>18 1,3-ジクロロプロペン</t>
  </si>
  <si>
    <t>19 テトラメチルチウラムジスルフイド（別名チウラム）</t>
  </si>
  <si>
    <t>20 2-クロロ-4,6-ビス（エチルアミノ）-s-トリアジン（別名シマジン）</t>
  </si>
  <si>
    <t>21 s-4-クロロベンジル＝Ｎ･Ｎ-ジエチルチオカルバマート（別名チオベンカルブ）</t>
  </si>
  <si>
    <t>22 ベンゼン</t>
  </si>
  <si>
    <t>23 セレン及びその化合物</t>
  </si>
  <si>
    <t>24 ほう素及びその化合物</t>
  </si>
  <si>
    <t>25 ふつ素及びその化合物</t>
  </si>
  <si>
    <t>26 アンモニア、アンモニウム化合物、亜硝酸化合物及び硝酸化合物</t>
  </si>
  <si>
    <t>27 塩化ビニルモノマー</t>
  </si>
  <si>
    <t>28 1,4-ジオキサン</t>
  </si>
  <si>
    <t>(1) 川や湖沼、海域（公共用水域）</t>
    <rPh sb="4" eb="5">
      <t>カワ</t>
    </rPh>
    <rPh sb="6" eb="8">
      <t>コショウ</t>
    </rPh>
    <rPh sb="9" eb="11">
      <t>カイイキ</t>
    </rPh>
    <rPh sb="12" eb="15">
      <t>コウキョウヨウ</t>
    </rPh>
    <rPh sb="15" eb="17">
      <t>スイイキ</t>
    </rPh>
    <phoneticPr fontId="1"/>
  </si>
  <si>
    <t>(2) 雨水は公共用水域、汚水は下水道</t>
    <rPh sb="4" eb="6">
      <t>ウスイ</t>
    </rPh>
    <rPh sb="7" eb="9">
      <t>コウキョウ</t>
    </rPh>
    <rPh sb="9" eb="10">
      <t>ヨウ</t>
    </rPh>
    <rPh sb="10" eb="12">
      <t>スイイキ</t>
    </rPh>
    <rPh sb="13" eb="15">
      <t>オスイ</t>
    </rPh>
    <rPh sb="16" eb="19">
      <t>ゲスイドウ</t>
    </rPh>
    <phoneticPr fontId="1"/>
  </si>
  <si>
    <t>(3) 雨水も汚水も下水道</t>
    <rPh sb="4" eb="6">
      <t>ウスイ</t>
    </rPh>
    <rPh sb="7" eb="9">
      <t>オスイ</t>
    </rPh>
    <rPh sb="10" eb="13">
      <t>ゲスイドウ</t>
    </rPh>
    <phoneticPr fontId="1"/>
  </si>
  <si>
    <t>番号は水濁法施行令別表第一の番号です。貯蔵施設には番号はありません。</t>
    <rPh sb="0" eb="2">
      <t>バンゴウ</t>
    </rPh>
    <rPh sb="3" eb="6">
      <t>スイダクホウ</t>
    </rPh>
    <rPh sb="6" eb="9">
      <t>シコウレイ</t>
    </rPh>
    <rPh sb="9" eb="11">
      <t>ベッピョウ</t>
    </rPh>
    <rPh sb="14" eb="16">
      <t>バンゴウ</t>
    </rPh>
    <rPh sb="19" eb="21">
      <t>チョゾウ</t>
    </rPh>
    <rPh sb="21" eb="23">
      <t>シセツ</t>
    </rPh>
    <rPh sb="25" eb="27">
      <t>バンゴウ</t>
    </rPh>
    <phoneticPr fontId="1"/>
  </si>
  <si>
    <t>1．工場・事業場の排水は、雨水を含めてどこに排水しますか？</t>
    <rPh sb="2" eb="4">
      <t>コウジョウ</t>
    </rPh>
    <rPh sb="5" eb="8">
      <t>ジギョウジョウ</t>
    </rPh>
    <rPh sb="9" eb="11">
      <t>ハイスイ</t>
    </rPh>
    <rPh sb="13" eb="15">
      <t>ウスイ</t>
    </rPh>
    <rPh sb="16" eb="17">
      <t>フク</t>
    </rPh>
    <rPh sb="22" eb="24">
      <t>ハイスイ</t>
    </rPh>
    <phoneticPr fontId="1"/>
  </si>
  <si>
    <t>2．工場・事業場に、以下の施設を設置していますか。</t>
    <rPh sb="10" eb="12">
      <t>イカ</t>
    </rPh>
    <rPh sb="13" eb="15">
      <t>シセツ</t>
    </rPh>
    <rPh sb="16" eb="18">
      <t>セッチ</t>
    </rPh>
    <phoneticPr fontId="1"/>
  </si>
  <si>
    <t>　　いずれの施設も設置していない場合は「0」を入力してください。</t>
    <rPh sb="6" eb="8">
      <t>シセツ</t>
    </rPh>
    <rPh sb="9" eb="11">
      <t>セッチ</t>
    </rPh>
    <rPh sb="16" eb="18">
      <t>バアイ</t>
    </rPh>
    <rPh sb="23" eb="25">
      <t>ニュウリョク</t>
    </rPh>
    <phoneticPr fontId="1"/>
  </si>
  <si>
    <t>設置施設一覧</t>
    <rPh sb="0" eb="2">
      <t>セッチ</t>
    </rPh>
    <rPh sb="2" eb="4">
      <t>シセツ</t>
    </rPh>
    <rPh sb="4" eb="6">
      <t>イチラン</t>
    </rPh>
    <phoneticPr fontId="1"/>
  </si>
  <si>
    <t>23の2イ 自動式フイルム現像洗浄施設　（ここでは「フィルム自現機」）</t>
    <rPh sb="30" eb="33">
      <t>ジゲンキ</t>
    </rPh>
    <phoneticPr fontId="1"/>
  </si>
  <si>
    <t>23の2ロ 自動式感光膜付印刷版現像洗浄施設　（ここでは「PS版自現機」）</t>
    <rPh sb="31" eb="35">
      <t>ハンジゲンキ</t>
    </rPh>
    <phoneticPr fontId="1"/>
  </si>
  <si>
    <t>65　酸又はアルカリによる表面処理施設　（ここでは「表面処理施設」）</t>
    <rPh sb="26" eb="28">
      <t>ヒョウメン</t>
    </rPh>
    <rPh sb="28" eb="30">
      <t>ショリ</t>
    </rPh>
    <rPh sb="30" eb="32">
      <t>シセツ</t>
    </rPh>
    <phoneticPr fontId="1"/>
  </si>
  <si>
    <t>66　電気めつき施設　（ここでは「メッキ施設」）</t>
    <rPh sb="20" eb="22">
      <t>シセツ</t>
    </rPh>
    <phoneticPr fontId="1"/>
  </si>
  <si>
    <t>法定の番号</t>
    <rPh sb="0" eb="2">
      <t>ホウテイ</t>
    </rPh>
    <rPh sb="3" eb="5">
      <t>バンゴウ</t>
    </rPh>
    <phoneticPr fontId="1"/>
  </si>
  <si>
    <t>それぞれの施設で使用している薬品などのSDSを確認して、以下の物質が含まれている場合は●を記入してください。</t>
    <rPh sb="5" eb="7">
      <t>シセツ</t>
    </rPh>
    <rPh sb="8" eb="10">
      <t>シヨウ</t>
    </rPh>
    <rPh sb="14" eb="16">
      <t>ヤクヒン</t>
    </rPh>
    <rPh sb="23" eb="25">
      <t>カクニン</t>
    </rPh>
    <rPh sb="28" eb="30">
      <t>イカ</t>
    </rPh>
    <rPh sb="31" eb="33">
      <t>ブッシツ</t>
    </rPh>
    <rPh sb="34" eb="35">
      <t>フク</t>
    </rPh>
    <rPh sb="40" eb="42">
      <t>バアイ</t>
    </rPh>
    <rPh sb="45" eb="47">
      <t>キニュウ</t>
    </rPh>
    <phoneticPr fontId="1"/>
  </si>
  <si>
    <t xml:space="preserve"> 3 有機燐化合物（ジエチルパラニトロフエニルチオホスフエイト（別名パラチオン）、
　　ジメチルパラニトロフエニルチオホスフエイト（別名メチルパラチオン）、
　　ジメチルエチルメルカプトエチルチオホスフエイト（別名メチルジメトン）
　　及びエチルパラニトロフエニルチオノベンゼンホスホネイト（別名EPN）に限る。）</t>
    <phoneticPr fontId="1"/>
  </si>
  <si>
    <r>
      <t>施設の名称</t>
    </r>
    <r>
      <rPr>
        <sz val="12"/>
        <color theme="1"/>
        <rFont val="UD デジタル 教科書体 NK-R"/>
        <family val="1"/>
        <charset val="128"/>
      </rPr>
      <t>（工場・事業場で使用している名称を記入）</t>
    </r>
    <rPh sb="0" eb="2">
      <t>シセツ</t>
    </rPh>
    <rPh sb="3" eb="5">
      <t>メイショウ</t>
    </rPh>
    <rPh sb="6" eb="8">
      <t>コウジョウ</t>
    </rPh>
    <rPh sb="9" eb="12">
      <t>ジギョウジョウ</t>
    </rPh>
    <rPh sb="13" eb="15">
      <t>シヨウ</t>
    </rPh>
    <rPh sb="19" eb="21">
      <t>メイショウ</t>
    </rPh>
    <rPh sb="22" eb="24">
      <t>キニュウ</t>
    </rPh>
    <phoneticPr fontId="1"/>
  </si>
  <si>
    <r>
      <t>施設の種類</t>
    </r>
    <r>
      <rPr>
        <sz val="12"/>
        <color theme="1"/>
        <rFont val="UD デジタル 教科書体 NK-R"/>
        <family val="1"/>
        <charset val="128"/>
      </rPr>
      <t>（法定分類を選択）</t>
    </r>
    <rPh sb="0" eb="2">
      <t>シセツ</t>
    </rPh>
    <rPh sb="3" eb="5">
      <t>シュルイ</t>
    </rPh>
    <rPh sb="6" eb="8">
      <t>ホウテイ</t>
    </rPh>
    <rPh sb="8" eb="10">
      <t>ブンルイ</t>
    </rPh>
    <rPh sb="11" eb="13">
      <t>センタク</t>
    </rPh>
    <phoneticPr fontId="1"/>
  </si>
  <si>
    <t>→　緑のセルに、該当する番号を選択して、記入してください。</t>
    <rPh sb="8" eb="10">
      <t>ガイトウ</t>
    </rPh>
    <rPh sb="12" eb="14">
      <t>バンゴウ</t>
    </rPh>
    <rPh sb="15" eb="17">
      <t>センタク</t>
    </rPh>
    <rPh sb="20" eb="22">
      <t>キニュウ</t>
    </rPh>
    <phoneticPr fontId="1"/>
  </si>
  <si>
    <t>　　　　ここでいう「貯蔵施設」とは、液状の物（個体や気体は除く）を貯蔵する施設で、一定期間設置されるもので、常時移動させながら使用するのもの（ドラム缶、一斗缶、ポリタンク等）は該当しません。</t>
    <rPh sb="88" eb="90">
      <t>ガイトウ</t>
    </rPh>
    <phoneticPr fontId="1"/>
  </si>
  <si>
    <t>　　　　　公共用水域とは、川、湖沼、海域などをいいます。</t>
    <rPh sb="5" eb="8">
      <t>コウキョウヨウ</t>
    </rPh>
    <rPh sb="8" eb="10">
      <t>スイイキ</t>
    </rPh>
    <rPh sb="13" eb="14">
      <t>カワ</t>
    </rPh>
    <rPh sb="15" eb="17">
      <t>コショウ</t>
    </rPh>
    <rPh sb="18" eb="20">
      <t>カイイキ</t>
    </rPh>
    <phoneticPr fontId="1"/>
  </si>
  <si>
    <t>　　　　　このように雨水と汚水を別々に流す下水道を「分流式下水道」と呼びます。</t>
    <rPh sb="10" eb="12">
      <t>ウスイ</t>
    </rPh>
    <rPh sb="13" eb="15">
      <t>オスイ</t>
    </rPh>
    <rPh sb="16" eb="18">
      <t>ベツベツ</t>
    </rPh>
    <rPh sb="19" eb="20">
      <t>ナガ</t>
    </rPh>
    <rPh sb="21" eb="24">
      <t>ゲスイドウ</t>
    </rPh>
    <rPh sb="26" eb="28">
      <t>ブンリュウ</t>
    </rPh>
    <rPh sb="28" eb="29">
      <t>シキ</t>
    </rPh>
    <rPh sb="29" eb="32">
      <t>ゲスイドウ</t>
    </rPh>
    <rPh sb="34" eb="35">
      <t>ヨ</t>
    </rPh>
    <phoneticPr fontId="1"/>
  </si>
  <si>
    <t>　　　　　このように雨水と汚水を一緒に流す下水道を「合併式下水道」と呼びます。</t>
    <rPh sb="10" eb="12">
      <t>ウスイ</t>
    </rPh>
    <rPh sb="13" eb="15">
      <t>オスイ</t>
    </rPh>
    <rPh sb="16" eb="18">
      <t>イッショ</t>
    </rPh>
    <rPh sb="19" eb="20">
      <t>ナガ</t>
    </rPh>
    <rPh sb="21" eb="24">
      <t>ゲスイドウ</t>
    </rPh>
    <rPh sb="26" eb="29">
      <t>ガッペイシキ</t>
    </rPh>
    <rPh sb="29" eb="32">
      <t>ゲスイドウ</t>
    </rPh>
    <rPh sb="34" eb="35">
      <t>ヨ</t>
    </rPh>
    <phoneticPr fontId="1"/>
  </si>
  <si>
    <t>有害物質が含まれている場合は"1"が入る。</t>
    <rPh sb="0" eb="2">
      <t>ユウガイ</t>
    </rPh>
    <rPh sb="2" eb="4">
      <t>ブッシツ</t>
    </rPh>
    <rPh sb="5" eb="6">
      <t>フク</t>
    </rPh>
    <rPh sb="11" eb="13">
      <t>バアイ</t>
    </rPh>
    <rPh sb="18" eb="19">
      <t>ハイ</t>
    </rPh>
    <phoneticPr fontId="1"/>
  </si>
  <si>
    <t>有害物質を考慮しない場合（水濁法のみ）</t>
    <rPh sb="0" eb="2">
      <t>ユウガイ</t>
    </rPh>
    <rPh sb="2" eb="4">
      <t>ブッシツ</t>
    </rPh>
    <rPh sb="5" eb="7">
      <t>コウリョ</t>
    </rPh>
    <rPh sb="10" eb="12">
      <t>バアイ</t>
    </rPh>
    <rPh sb="13" eb="16">
      <t>スイダクホウ</t>
    </rPh>
    <phoneticPr fontId="1"/>
  </si>
  <si>
    <t>有害物質を考慮しない場合（下水道法を考慮）</t>
    <rPh sb="0" eb="2">
      <t>ユウガイ</t>
    </rPh>
    <rPh sb="2" eb="4">
      <t>ブッシツ</t>
    </rPh>
    <rPh sb="5" eb="7">
      <t>コウリョ</t>
    </rPh>
    <rPh sb="10" eb="12">
      <t>バアイ</t>
    </rPh>
    <rPh sb="13" eb="17">
      <t>ゲスイドウホウ</t>
    </rPh>
    <rPh sb="18" eb="20">
      <t>コウリョ</t>
    </rPh>
    <phoneticPr fontId="1"/>
  </si>
  <si>
    <t>また、下水道を使用する場合にあって、50㎡/日以上又は「印刷産業における環境関連法規集（2022年版）」p52の表Ⅱ-1-40の基準を超える廃水を流す場合は、下水道法第11条の2「使用開始届」の提出が義務づけられています。「使用開始届」で排水に関する制限の有無を確認してください。</t>
    <rPh sb="3" eb="6">
      <t>ゲスイドウ</t>
    </rPh>
    <rPh sb="7" eb="9">
      <t>シヨウ</t>
    </rPh>
    <rPh sb="11" eb="13">
      <t>バアイ</t>
    </rPh>
    <rPh sb="22" eb="23">
      <t>ニチ</t>
    </rPh>
    <rPh sb="23" eb="25">
      <t>イジョウ</t>
    </rPh>
    <rPh sb="25" eb="26">
      <t>マタ</t>
    </rPh>
    <rPh sb="70" eb="72">
      <t>ハイスイ</t>
    </rPh>
    <rPh sb="73" eb="74">
      <t>ナガ</t>
    </rPh>
    <rPh sb="75" eb="77">
      <t>バアイ</t>
    </rPh>
    <rPh sb="79" eb="82">
      <t>ゲスイドウ</t>
    </rPh>
    <rPh sb="82" eb="83">
      <t>ホウ</t>
    </rPh>
    <rPh sb="90" eb="92">
      <t>シヨウ</t>
    </rPh>
    <rPh sb="92" eb="95">
      <t>カイシトドケ</t>
    </rPh>
    <rPh sb="97" eb="99">
      <t>テイシュツ</t>
    </rPh>
    <rPh sb="100" eb="102">
      <t>ギム</t>
    </rPh>
    <rPh sb="119" eb="121">
      <t>ハイスイ</t>
    </rPh>
    <rPh sb="122" eb="123">
      <t>カン</t>
    </rPh>
    <rPh sb="125" eb="127">
      <t>セイゲン</t>
    </rPh>
    <rPh sb="128" eb="130">
      <t>ウム</t>
    </rPh>
    <rPh sb="131" eb="133">
      <t>カクニン</t>
    </rPh>
    <phoneticPr fontId="1"/>
  </si>
  <si>
    <t xml:space="preserve"> 0 以下の物質は含まれていない</t>
    <rPh sb="3" eb="5">
      <t>イカ</t>
    </rPh>
    <rPh sb="6" eb="8">
      <t>ブッシツ</t>
    </rPh>
    <rPh sb="9" eb="10">
      <t>フク</t>
    </rPh>
    <phoneticPr fontId="1"/>
  </si>
  <si>
    <t>以下の図の赤線内に工場・事業場がある場合は、『瀬戸内海環境保全特別措置法』の規制を受けます。</t>
    <rPh sb="0" eb="2">
      <t>イカ</t>
    </rPh>
    <rPh sb="3" eb="4">
      <t>ズ</t>
    </rPh>
    <rPh sb="5" eb="7">
      <t>アカセン</t>
    </rPh>
    <rPh sb="7" eb="8">
      <t>ナイ</t>
    </rPh>
    <rPh sb="9" eb="11">
      <t>コウジョウ</t>
    </rPh>
    <rPh sb="12" eb="15">
      <t>ジギョウジョウ</t>
    </rPh>
    <rPh sb="18" eb="20">
      <t>バアイ</t>
    </rPh>
    <rPh sb="38" eb="40">
      <t>キセイ</t>
    </rPh>
    <rPh sb="41" eb="42">
      <t>ウ</t>
    </rPh>
    <phoneticPr fontId="1"/>
  </si>
  <si>
    <t>設置届ではなく、設置許可が必要になります。</t>
    <rPh sb="0" eb="2">
      <t>セッチ</t>
    </rPh>
    <rPh sb="2" eb="3">
      <t>トドケ</t>
    </rPh>
    <rPh sb="8" eb="10">
      <t>セッチ</t>
    </rPh>
    <rPh sb="10" eb="12">
      <t>キョカ</t>
    </rPh>
    <rPh sb="13" eb="15">
      <t>ヒツヨウ</t>
    </rPh>
    <phoneticPr fontId="1"/>
  </si>
  <si>
    <t>1
2
3</t>
    <phoneticPr fontId="1"/>
  </si>
  <si>
    <t>この確認チェックは小規模の印刷業および製本業などの関連業種を想定しているため、排水量1,000㎥/日超や生活環境項目に関する排水基準を超える排水を排出することを想定していません。「印刷産業における環境関連法規集（2022年版）」p44の表Ⅱ-1-32の基準を超える施設がある場合は、水濁法の届出が必要です。</t>
    <rPh sb="2" eb="4">
      <t>カクニン</t>
    </rPh>
    <rPh sb="9" eb="12">
      <t>ショウキボ</t>
    </rPh>
    <rPh sb="13" eb="15">
      <t>インサツ</t>
    </rPh>
    <rPh sb="15" eb="16">
      <t>ギョウ</t>
    </rPh>
    <rPh sb="19" eb="21">
      <t>セイホン</t>
    </rPh>
    <rPh sb="21" eb="22">
      <t>ギョウ</t>
    </rPh>
    <rPh sb="25" eb="27">
      <t>カンレン</t>
    </rPh>
    <rPh sb="27" eb="29">
      <t>ギョウシュ</t>
    </rPh>
    <rPh sb="30" eb="32">
      <t>ソウテイ</t>
    </rPh>
    <rPh sb="39" eb="42">
      <t>ハイスイリョウ</t>
    </rPh>
    <rPh sb="49" eb="50">
      <t>ニチ</t>
    </rPh>
    <rPh sb="50" eb="51">
      <t>コ</t>
    </rPh>
    <rPh sb="52" eb="54">
      <t>セイカツ</t>
    </rPh>
    <rPh sb="54" eb="56">
      <t>カンキョウ</t>
    </rPh>
    <rPh sb="56" eb="58">
      <t>コウモク</t>
    </rPh>
    <rPh sb="59" eb="60">
      <t>カン</t>
    </rPh>
    <rPh sb="62" eb="64">
      <t>ハイスイ</t>
    </rPh>
    <rPh sb="64" eb="66">
      <t>キジュン</t>
    </rPh>
    <rPh sb="67" eb="68">
      <t>コ</t>
    </rPh>
    <rPh sb="70" eb="72">
      <t>ハイスイ</t>
    </rPh>
    <rPh sb="73" eb="75">
      <t>ハイシュツ</t>
    </rPh>
    <rPh sb="80" eb="82">
      <t>ソウテイ</t>
    </rPh>
    <rPh sb="90" eb="92">
      <t>インサツ</t>
    </rPh>
    <rPh sb="92" eb="94">
      <t>サンギョウ</t>
    </rPh>
    <rPh sb="98" eb="100">
      <t>カンキョウ</t>
    </rPh>
    <rPh sb="100" eb="102">
      <t>カンレン</t>
    </rPh>
    <rPh sb="102" eb="105">
      <t>ホウキシュウ</t>
    </rPh>
    <rPh sb="110" eb="112">
      <t>ネンハン</t>
    </rPh>
    <rPh sb="118" eb="119">
      <t>ヒョウ</t>
    </rPh>
    <rPh sb="126" eb="128">
      <t>キジュン</t>
    </rPh>
    <rPh sb="129" eb="130">
      <t>コ</t>
    </rPh>
    <rPh sb="132" eb="134">
      <t>シセツ</t>
    </rPh>
    <rPh sb="137" eb="139">
      <t>バアイ</t>
    </rPh>
    <rPh sb="141" eb="144">
      <t>スイダクホウ</t>
    </rPh>
    <rPh sb="145" eb="147">
      <t>トドケデ</t>
    </rPh>
    <rPh sb="148" eb="150">
      <t>ヒツヨウ</t>
    </rPh>
    <phoneticPr fontId="1"/>
  </si>
  <si>
    <t>1
2
3
4
5</t>
    <phoneticPr fontId="1"/>
  </si>
  <si>
    <t>1
2</t>
    <phoneticPr fontId="1"/>
  </si>
  <si>
    <t>必要な設置届</t>
    <rPh sb="0" eb="2">
      <t>ヒツヨウ</t>
    </rPh>
    <rPh sb="3" eb="5">
      <t>セッチ</t>
    </rPh>
    <rPh sb="5" eb="6">
      <t>トドケ</t>
    </rPh>
    <phoneticPr fontId="1"/>
  </si>
  <si>
    <t>注意事項1</t>
    <rPh sb="0" eb="2">
      <t>チュウイ</t>
    </rPh>
    <rPh sb="2" eb="4">
      <t>ジコウ</t>
    </rPh>
    <phoneticPr fontId="1"/>
  </si>
  <si>
    <t>注意事項2</t>
    <rPh sb="0" eb="2">
      <t>チュウイ</t>
    </rPh>
    <rPh sb="2" eb="4">
      <t>ジコウ</t>
    </rPh>
    <phoneticPr fontId="1"/>
  </si>
  <si>
    <t>（瀬戸内海環境保全特別措置法施行令第三条、別表第一）</t>
    <rPh sb="17" eb="18">
      <t>ダイ</t>
    </rPh>
    <rPh sb="18" eb="20">
      <t>サンジョウ</t>
    </rPh>
    <phoneticPr fontId="1"/>
  </si>
  <si>
    <t>1
2
3
4
5
6</t>
    <phoneticPr fontId="1"/>
  </si>
  <si>
    <t>1
2
3
4
5
6
7
8</t>
    <phoneticPr fontId="1"/>
  </si>
  <si>
    <t>1
2
3
4
5
6
7</t>
    <phoneticPr fontId="1"/>
  </si>
  <si>
    <t>1
2
3</t>
    <phoneticPr fontId="1"/>
  </si>
  <si>
    <t>1
2
3
4
5</t>
    <phoneticPr fontId="1"/>
  </si>
  <si>
    <t>1
2
3
4
5
6
7
8
9
10
11
12
13
14
15
16
17
18</t>
    <phoneticPr fontId="1"/>
  </si>
  <si>
    <t>1
2
3
4
5
6
7
8
9
10
11
12</t>
    <phoneticPr fontId="1"/>
  </si>
  <si>
    <r>
      <t>一　</t>
    </r>
    <r>
      <rPr>
        <sz val="9"/>
        <color rgb="FFFF0000"/>
        <rFont val="UD デジタル 教科書体 NK-B"/>
        <family val="1"/>
        <charset val="128"/>
      </rPr>
      <t>京都府</t>
    </r>
    <r>
      <rPr>
        <sz val="9"/>
        <color theme="1"/>
        <rFont val="UD デジタル 教科書体 NK-R"/>
        <family val="1"/>
        <charset val="128"/>
      </rPr>
      <t>の区域のうち、京都市（左京区（久多下の町、久多川合町、久多中の町、久多上の町、久多宮の町、大原小出石町、大原百井町、大原大見町及び大原尾越町に限る。）、右京区京北上弓削町八丁山及び伏見区（醍醐一ノ切町、醍醐二ノ切町及び醍醐三ノ切に限る。）に限る。）、福知山市、舞鶴市、綾部市、宇治市（二尾（蛸ヶ谷、天狗岩、長瀬及び蜷子谷に限る。）、東笠取（稲出、梅谷、大平、四ノ谷、蛇ノ畑、谷ノ奥、中島、中畑、中山、平出、別所出及び水釜に限る。）及び西笠取（赤坂、下荘川東、白土、大徳、中島及び仁南郷に限る。）に限る。）、宮津市、京丹後市、南丹市（日吉町（胡麻、上胡麻及び畑郷に限る。）及び美山町に限る。）、綴喜郡宇治田原町（大字禅定寺（字高尾、字吹上、字釜谷、字大小高月及び字大田原に限る。）及び大字奥山田に限る。）、船井郡及び与謝郡の区域</t>
    </r>
    <phoneticPr fontId="1"/>
  </si>
  <si>
    <r>
      <t>二　</t>
    </r>
    <r>
      <rPr>
        <sz val="9"/>
        <color rgb="FFFF0000"/>
        <rFont val="UD デジタル 教科書体 NK-B"/>
        <family val="1"/>
        <charset val="128"/>
      </rPr>
      <t>兵庫県</t>
    </r>
    <r>
      <rPr>
        <sz val="9"/>
        <color theme="1"/>
        <rFont val="UD デジタル 教科書体 NK-R"/>
        <family val="1"/>
        <charset val="128"/>
      </rPr>
      <t>の区域のうち、豊岡市、丹波篠山市（藤坂字峠、栗柄（字杉ケ谷、字定年、字ユリノ下、字鳥巣谷、字定利ノ坪、字ユリノ下坪、字深田ノ坪、字繁近坪、字角田ノ坪、字御嶽大林及び字籠畠坪に限る。）、川阪、本郷、遠方及び桑原に限る。）、養父市、丹波市（氷上町大崎、氷上町北野、氷上町石生（字足洗、字尾張、字水長、字堺、字澤、字寺谷前、字桧前、字佃、字保根通、字梨尾田、字北石丸、字箱根田、字志金田、字芝木輪、字大谷口、字坂本、字猪ノ尾、字唐洲、字竹原、字下久手、字上久手、字梅ノ木薮、字志原、字安井嘉、字豊畑、字池ノ川、字赤畑、字瀧山、字杉ノ本、字中道、字立石、字向山、字宿畑、字前田及び字瓜渓に限る。）、春日町及び市島町に限る。）、朝来市（生野町口銀谷（字七丁目、字西山、字古城山及び字城山の下を除く。）、生野町新町、生野町奥銀谷、生野町小野、生野町竹原野、生野町上生野、生野町黒川、生野町猪野々、生野町白口、生野町円山（字口垣内、字下垣内、字フドノ、字中嶋、字奥垣内及び字屋敷に限る。）、生野町真弓、生野町川尻及び生野町栃原を除く。）及び美方郡の区域</t>
    </r>
    <phoneticPr fontId="1"/>
  </si>
  <si>
    <r>
      <t>三　</t>
    </r>
    <r>
      <rPr>
        <sz val="9"/>
        <color rgb="FFFF0000"/>
        <rFont val="UD デジタル 教科書体 NK-B"/>
        <family val="1"/>
        <charset val="128"/>
      </rPr>
      <t>奈良県</t>
    </r>
    <r>
      <rPr>
        <sz val="9"/>
        <color theme="1"/>
        <rFont val="UD デジタル 教科書体 NK-R"/>
        <family val="1"/>
        <charset val="128"/>
      </rPr>
      <t>の区域のうち、奈良市（月ヶ瀬（石打及び尾山に限る。）、都祁南之庄町（旧字堂ヶ平、旧字嵩山、旧字嵩原、旧字奥の谷及び旧字ホタガ山に限る。）、都祁吐山町、都祁こぶしが丘、都祁白石町（旧字池の谷、旧字ガンダニ、旧字カリ谷、旧字混谷、旧字シブタニ、旧字坊谷、旧字タカツカ、旧字畑谷、旧字ヤマノイモ、旧字トヒコエ、旧字カモリ下、旧字カモリ、旧字カモリ谷、旧字スリコバチ、旧字中道、旧字野々神、旧字赤坂、旧字カジシ、旧字クロサカ、旧字ゲラサカ、旧字多田池の上、旧字サウトキ、旧字長尾、旧字上田、旧字墓ヶ谷、旧字ギタクヨ、旧字上ハキ、旧字貝那木及び旧字子コ石に限る。）及び小倉町旧字イズミ谷に限る。）、五條市大塔町、宇陀市（大宇陀（牧、栗野及び田原に限る。）、榛原（柳及び角柄に限る。）及び室生下笠間字ダイバンドを除く。）、山辺郡山添村（大字岩屋及び大字毛原に限る。）、宇陀郡、吉野郡天川村、同郡野迫川村、同郡十津川村、同郡下北山村及び同郡上北山村の区域</t>
    </r>
    <phoneticPr fontId="1"/>
  </si>
  <si>
    <r>
      <t>四　</t>
    </r>
    <r>
      <rPr>
        <sz val="9"/>
        <color rgb="FFFF0000"/>
        <rFont val="UD デジタル 教科書体 NK-B"/>
        <family val="1"/>
        <charset val="128"/>
      </rPr>
      <t>和歌山県</t>
    </r>
    <r>
      <rPr>
        <sz val="9"/>
        <color theme="1"/>
        <rFont val="UD デジタル 教科書体 NK-R"/>
        <family val="1"/>
        <charset val="128"/>
      </rPr>
      <t>の区域のうち、御坊市、田辺市、新宮市、日高郡（日高町大字小坂、大字産湯、大字阿尾、大字方杭、大字小浦、大字津久野、大字比井及び大字志賀（字小杭、字古小杭、字神田、字壱町田、字名草、字五反田、字畔田、字脇ノ田、字芦ケ谷、字越ケ谷、字石灘、字石田、字川久保、字大谷及び字岩戸に限る。）並びに由良町を除く。）、西牟婁郡及び東牟婁郡の区域</t>
    </r>
    <phoneticPr fontId="1"/>
  </si>
  <si>
    <r>
      <t>五　</t>
    </r>
    <r>
      <rPr>
        <sz val="9"/>
        <color rgb="FFFF0000"/>
        <rFont val="UD デジタル 教科書体 NK-B"/>
        <family val="1"/>
        <charset val="128"/>
      </rPr>
      <t>広島県</t>
    </r>
    <r>
      <rPr>
        <sz val="9"/>
        <color theme="1"/>
        <rFont val="UD デジタル 教科書体 NK-R"/>
        <family val="1"/>
        <charset val="128"/>
      </rPr>
      <t>の区域のうち、三原市大和町篠、府中市上下町（上下、深江、二森、小堀、小塚及び有福に限る。）、三次市、庄原市（西城町（平子字丑之河及び三坂（字市場、字岩祖及び字永金に限る。）に限る。）及び東城町（保田（字長谷及び字白滝山に限る。）及び帝釈始終字白石を除く。）を除く。）、東広島市豊栄町（飯田及び吉原に限る。）、安芸高田市（八千代町（上根（字市裏、字市表及び字土井に限る。）及び向山に限る。）及び向原町（戸島（字割石、字八東戸及び字負根を除く。）を除く。）を除く。）、山県郡北広島町（後有田、有田、古保利、石井谷、寺原、春木、今田、有間、舞綱、中山、川戸、蔵迫、惣森、川西、川東、壬生、川井、丁保余原、新郷、南方（字上畑及び字下畑を除く。）、木次、本地、新氏神、新都、志路原、上石、下石、海応寺、高野字大谷、大塚、大朝、田原、筏津、新庄、宮迫及び岩戸に限る。）、世羅郡世羅町（大字別迫字反田、大字青水（字弁城を除く。）、大字黒渕、大字津口（字野原を除く。）、大字戸張、大字安田（字水の別を除く。）、大字徳市、大字小国、大字黒川、大字中、大字吉原、大字上津田、大字下津田、大字長田及び大字山中福田に限る。）及び神石郡神石高原町（古川（字仁後及び字間谷に限る。）及び福永（字滝合及び字見後に限る。）に限る。）の区域</t>
    </r>
    <phoneticPr fontId="1"/>
  </si>
  <si>
    <r>
      <t>六　</t>
    </r>
    <r>
      <rPr>
        <sz val="9"/>
        <color rgb="FFFF0000"/>
        <rFont val="UD デジタル 教科書体 NK-B"/>
        <family val="1"/>
        <charset val="128"/>
      </rPr>
      <t>山口県</t>
    </r>
    <r>
      <rPr>
        <sz val="9"/>
        <color theme="1"/>
        <rFont val="UD デジタル 教科書体 NK-R"/>
        <family val="1"/>
        <charset val="128"/>
      </rPr>
      <t>の区域のうち、下関市（豊田町（大字杢路子、大字殿居、大字佐野、大字荒木、大字一ノ俣、大字金道、大字宇内、大字八道、大字鷹子及び大字浮石に限る。）及び豊北町（大字神田上、大字神田（神田特牛地区、神田堀越地区、神田鳴滝地区、神田荒田地区及び神田大川地区に限る。）、大字北宇賀（北宇賀上畑地区及び北宇賀下畑地区を除く。）及び大字矢玉を除く。）に限る。）、山口市（阿東生雲東分、阿東篠目、阿東生雲西分、阿東生雲中、阿東蔵目喜、阿東地福上、阿東地福下、阿東徳佐上、阿東徳佐中、阿東徳佐下、阿東嘉年上及び阿東嘉年下に限る。）、萩市、長門市（渋木大垰区及び俵山を除く。）、美祢市美東町赤山中区及び阿武郡の区域</t>
    </r>
    <phoneticPr fontId="1"/>
  </si>
  <si>
    <r>
      <t>七　</t>
    </r>
    <r>
      <rPr>
        <sz val="9"/>
        <color rgb="FFFF0000"/>
        <rFont val="UD デジタル 教科書体 NK-B"/>
        <family val="1"/>
        <charset val="128"/>
      </rPr>
      <t>徳島県</t>
    </r>
    <r>
      <rPr>
        <sz val="9"/>
        <color theme="1"/>
        <rFont val="UD デジタル 教科書体 NK-R"/>
        <family val="1"/>
        <charset val="128"/>
      </rPr>
      <t>の区域のうち、海部郡（美波町赤松を除く。）の区域</t>
    </r>
    <phoneticPr fontId="1"/>
  </si>
  <si>
    <r>
      <t>八　</t>
    </r>
    <r>
      <rPr>
        <sz val="9"/>
        <color rgb="FFFF0000"/>
        <rFont val="UD デジタル 教科書体 NK-B"/>
        <family val="1"/>
        <charset val="128"/>
      </rPr>
      <t>愛媛県</t>
    </r>
    <r>
      <rPr>
        <sz val="9"/>
        <color theme="1"/>
        <rFont val="UD デジタル 教科書体 NK-R"/>
        <family val="1"/>
        <charset val="128"/>
      </rPr>
      <t>の区域のうち、宇和島市（三間町及び津島町（御内、槇川及び下畑地（上槙上及び上槙下に限る。）に限る。）に限る。）、上浮穴郡、喜多郡内子町中川、北宇和郡及び南宇和郡愛南町（深浦、脇本、中玉、大浜、柿ノ浦、敦盛、岩水、垣内、古月、鯆越、久良、正木、増田、小山、中川、広見、満倉、上大道、一本松、越田、船越、久家、樽見、福浦、麦ヶ浦、弓立、小浦、樫月、下久家、大成川、小成川及び武者泊に限る。）の区域</t>
    </r>
    <phoneticPr fontId="1"/>
  </si>
  <si>
    <r>
      <t>九　</t>
    </r>
    <r>
      <rPr>
        <sz val="9"/>
        <color rgb="FFFF0000"/>
        <rFont val="UD デジタル 教科書体 NK-B"/>
        <family val="1"/>
        <charset val="128"/>
      </rPr>
      <t>福岡県</t>
    </r>
    <r>
      <rPr>
        <sz val="9"/>
        <color theme="1"/>
        <rFont val="UD デジタル 教科書体 NK-R"/>
        <family val="1"/>
        <charset val="128"/>
      </rPr>
      <t>の区域のうち、北九州市（若松区（大字有毛（字赤道、字岩名、字海老川、字高尾、字辻、字西ノ上及び字浜山に限る。）、大字乙丸（字岩河内、字大牟田、字笠松、字小牟田、字新地及び字椎牟田に限る。）、大字小敷（字太閣水及び字三ツ松に限る。）、大字高須、高須西一丁目、高須西二丁目、高須南一丁目から高須南五丁目まで、高須東一丁目から高須東四丁目まで、高須北一丁目から高須北三丁目まで、青葉台西三丁目から青葉台西六丁目まで、青葉台南一丁目から青葉台南三丁目まで及び花野路一丁目から花野路三丁目までに限る。）及び八幡西区（大字浅川、浅川台一丁目から浅川台三丁目まで、大字香月、吉祥寺町、大字楠橋、大字木屋瀬、大字金剛、大字笹田、白岩町、自由ヶ丘、大字野面、大字畑、大字馬場山、浅川日の峯一丁目から浅川日の峯四丁目まで、小嶺台二丁目から小嶺台四丁目まで、浅川一丁目、浅川二丁目、藤原一丁目から藤原四丁目まで、船越一丁目から船越三丁目まで、下畑町、馬場山東一丁目から馬場山東三丁目まで、東石坂町、池田一丁目から池田三丁目まで、石坂一丁目から石坂三丁目まで、香月中央一丁目から香月中央五丁目まで、香月西一丁目から香月西四丁目まで、上香月一丁目から上香月四丁目まで、茶屋の原一丁目から茶屋の原四丁目まで、馬場山、馬場山西、馬場山原、馬場山緑、楠橋上方一丁目、楠橋上方二丁目、楠橋下方一丁目から楠橋下方三丁目まで、楠橋西一丁目から楠橋西三丁目まで、楠橋東一丁目、楠橋東二丁目、楠橋南一丁目から楠橋南三丁目まで、木屋瀬一丁目から木屋瀬五丁目まで、木屋瀬東一丁目から木屋瀬東四丁目まで、千代一丁目から千代五丁目まで、真名子一丁目、真名子二丁目、椋枝一丁目、椋枝二丁目、金剛一丁目から金剛四丁目まで、野面一丁目、野面二丁目、浅川学園台一丁目から浅川学園台四丁目まで、高江一丁目から高江五丁目まで、星ヶ丘一丁目から星ヶ丘七丁目まで、三ツ頭一丁目、三ツ頭二丁目、浅川町、岩崎一丁目から岩崎四丁目まで及び楠北一丁目から楠北三丁目までに限る。）に限る。）、福岡市、大牟田市、久留米市、直方市、飯塚市、田川市、柳川市、八女市、筑後市、大川市、中間市、小郡市、筑紫野市、春日市、大野城市、宗像市、太宰府市、古賀市、福津市、うきは市、宮若市、嘉麻市、朝倉市、みやま市、糸島市、那珂川市、糟屋郡、遠賀郡、鞍手郡、嘉穂郡、朝倉郡、三井郡、三潴郡、八女郡、田川郡香春町、同郡添田町（大字英彦山（字タカス原、字鷹巣原、字山犬谷、字高住社鳥井脇、字分銅石及び字尾登を除く。）、大字落合、大字桝田、大字中元寺、大字野田、大字添田及び大字庄に限る。）、同郡糸田町、同郡川崎町、同郡大任町、同郡赤村（大字赤（字雉子越、字大谷、字下ノ東大谷、字西大谷下ノ切、字汐井谷及び字別府に限る。）及び大字内田に限る。）及び同郡福智町の区域</t>
    </r>
    <phoneticPr fontId="1"/>
  </si>
  <si>
    <r>
      <t>十　</t>
    </r>
    <r>
      <rPr>
        <sz val="9"/>
        <color rgb="FFFF0000"/>
        <rFont val="UD デジタル 教科書体 NK-B"/>
        <family val="1"/>
        <charset val="128"/>
      </rPr>
      <t>大分県</t>
    </r>
    <r>
      <rPr>
        <sz val="9"/>
        <color theme="1"/>
        <rFont val="UD デジタル 教科書体 NK-R"/>
        <family val="1"/>
        <charset val="128"/>
      </rPr>
      <t>の区域のうち、日田市（大字花月（字小石坂、字源太郎、字仙道、字小塚、字小塚の上、字杉山、字堂田、字仮屋、字梅ノ木奥、字梅ノ木、字下平、字ツヅラ山、字闘、字善四郎及び字柳原に限る。）を除く。）、佐伯市（宇目、米水津及び蒲江に限る。）、竹田市久住町（大字久住字久住山及び大字有氏（字九重山、字鉢ノ久保及び字大船山に限る。）に限る。）、由布市（庄内町阿蘇野（字西大原及び字大原に限る。）及び湯布院町川西字野稲に限る。）、玖珠郡九重町大字田野（字扇山及び字杖立ヶ台を除く。）及び同郡玖珠町（大字森（字東奥山、字返事ヶ尾及び字西奥山に限る。）、大字日出生（字千間原、字人見嶽、字伊の伏、字堤山、字堤、字浦の平、字スイケ谷、字柳ヶ迫、字中の迫、字田尾、字小川内、字滝の尻、字スキウシ峯、字牧ノ原、字吸ヶ潰れ、字後迫、字寺ヲク、字横枕、字高畑、字丸やぶ、字山田、字高平、字笹尾、字川平、字尾内、字田ブチ、字奥の迫、字城山、字本村、字辰ヶ鼻、字竹ノ下、字堀の首、字水川平、字扇山、字柳ヶ谷、字奥ムタ、字二ツ谷、字栗の木登、字城ヶ嶽、字石飛、字鹿の角、字宝蔵寺、字下向、字下ノ牧、字浦山、字鍋、字後、字湯舟、字阿子洞、字仏の塔、字柿の木、字平、字ムタ、字笠松、字浅尻、字元の畑、字柿木山、字宇戸山、字椛の木、字下宇戸、字中宇戸、字潰レ坂、字宇戸、字浦、字谷ノ川内、字三挺弓、字梅の木谷、字老舞、字代官櫃、字ホドウド、字石塩の元、字大畑、字川底、字園田、字滝の口、字松ヶ田尾、字駄原、字蜂の巣、字土橋、字小野、字栗山、字石仏、字小野山、字井の窪、字中の須加、字肉ヶ窪、字塚の脇、字走り落、字久保田、字庵の山、字狐迫、字南ヶ原、字丸山、字鶴の原、字宮の上、字小原及び字下日出生に限る。）、大字太田字鳥屋及び大字古後（字柚ノ木、字下河内、字長田、字平原、字中野、字道の迫、字神原、字小場、字杉山、字原、字専道及び字梶原に限る。）を除く。）の区域</t>
    </r>
    <phoneticPr fontId="1"/>
  </si>
  <si>
    <t>排水基準が厳しくなります。</t>
    <rPh sb="0" eb="2">
      <t>ハイスイ</t>
    </rPh>
    <rPh sb="2" eb="4">
      <t>キジュン</t>
    </rPh>
    <rPh sb="5" eb="6">
      <t>キビ</t>
    </rPh>
    <phoneticPr fontId="1"/>
  </si>
  <si>
    <t>湖沼水質保全特別措置法第3条第1項及び第2項の規定に基づく指定湖沼及び指定地域（公布日：昭和60年12月16日総理府告示43号）</t>
    <phoneticPr fontId="1"/>
  </si>
  <si>
    <t>第二　指定地域</t>
    <phoneticPr fontId="1"/>
  </si>
  <si>
    <t>1
2
3
4
5
6
7
8
9
10
11
12
13
14
15
16
17
18
19
20
21
22
23
24</t>
    <phoneticPr fontId="1"/>
  </si>
  <si>
    <r>
      <t>一イ　</t>
    </r>
    <r>
      <rPr>
        <sz val="10"/>
        <color rgb="FFFF0000"/>
        <rFont val="UD デジタル 教科書体 NK-B"/>
        <family val="1"/>
        <charset val="128"/>
      </rPr>
      <t>茨城県</t>
    </r>
    <r>
      <rPr>
        <sz val="10"/>
        <color theme="1"/>
        <rFont val="UD デジタル 教科書体 NK-R"/>
        <family val="1"/>
        <charset val="128"/>
      </rPr>
      <t>の区域のうち、土浦市、石岡市、下館市(大字茂田(字北原及び字南原に限る。)、大字大塚(字一本木に限る。)及び大字徳持(字妙原に限る。)に限る。)、竜ケ崎市(大字佐貫町(字通し筒、字東根、字杢田、字関場、字西側、字立羽、字宅地附、字浦、字八間、字西根、字沖、字東側、字蛭川、字小通道、字幸谷後、字端、字治部谷原、字大宿沼、字大田切、字浅間が浦及び字牛久沼に限る。)、大字若柴町(字長沼、字片初瀬、字幸谷後、字堀向及び字佐貫前に限る。)、大字庄兵衛新田町(字城中下(国道六号線以西の区域に限る。)、字立羽及び字洗に限る。)、大字小通幸谷町(字北浦、字堤付、字北、字道付、字南、字南浦、字堤附、字行人塚、字牛久道、字窪地、字松ノ下、字中道、字榎本、字幸谷後、字幸谷、字治部正、字新田、字大宿及び字筒口に限る。)、大字南中島町(字小谷後に限る。)、大字稗柄町、大字川原代町(字小屋に限る。)及び大字豊田町(字堤外新田に限る。)を除く。)、下妻市(大字高道祖(字東原に限る。)に限る。)、東茨城郡茨城町(大字木部(字外沼、字外沼台及び字富士見塚に限る。)、大字小幡(字尻平沢に限る。)、大字下座、大字上雨谷、大字下雨谷、大字生井沢、大字鳥羽田(字三角山に限る。)及び大字秋葉(字塩海道、字入分附、字中道、字三ツ又、字大山、字中山、字学校南、字学校西、字土手向及び字道付に限る。)に限る。)、同郡小川町、同郡美野里町、西茨城郡岩間町(大字泉(字山根、字池下、字神本、字堤下、字神根、字山本、字南田、字中村、字平及び字巴川に限る。)、大字市野谷(字天王、字平、字山王、字小島、字二子塚、字樫ノ木、字中谷原、字房沼、字太田部、字仲村、字神影、字南田、字東裏及び字西裏に限る。)、大字福島、大字押辺(字下原、字半貫谷地、字谷向及び字椚山に限る。)及び大字安居(字爼倉に限る。)に限る。)、同郡岩瀬町(大字大泉(字後山に限る。)及び大字富谷(字長者窪に限る。)を除く。)、鹿島郡旭村(大字鹿田(字向田、字権現下、字屋敷浦、字屋敷内、字前畑、字宿尻、字上宿、字柳町、字広町、字中宿、字下宿、字夛内、字三角、字大沼、字古土手、字田崎山、字兎前、字小割、字新堀、字扇立、字三条山、字三篠山、字宿道山、字小申塚、字藤七山、字尻ナシ山、字柏山、字仲峯浦、字仲峯、字源次山、字源治山、字境沼山、字道塚、字浜井場、字台畑、字本田、字台、字入谷、字谷向、字仲峰後、字権現山、字馬洗戸、字大溜井向、字溜井向、字大溜井、字蒲谷原、字桜下、字市ノ神、字狢台、字貉台、字大溜、字井戸尻、字大溜下、字屋敷後、字引田、字大溜井下、字大溜向、字久右エ門前、字堂免、字堂ノ上、字堂ノ下、字田島、字西ノ町、字神田、字仲田、字仲ノ町、字清水田、字島田、字水江添、字仲峰下、字鯔田、字川向、字有馬山下、字新二郎作、字扇田、字上ノ町、字有馬山、字弥六作、字権現前、字根畑、字小橋本、字坪井、字屋敷前、字梅田、字馬捨場、字屋敷下、字南谷、字明神北、字明神前、字明神内、字明神南、字西前山、字西前、字小場構、字明神下、字南谷津、字古場構、字川南、字小場構谷、字田向、字宿向、字万石、字小峰、字広山、字坂下、字種井尻、字向山、字チコ墓、字下境沼、字境沼、字西大砂及び字ヒサカ川に限る。)、大字常磐(字合戦場、字ゑぞはさ満、字ゑそはさま、字石川、字天野場、字米附道西、字鶴ケ谷、字鈴つり上、字重郎山、字舟河原山、字兎向大戸道より北、字兎向大戸道ヨリ北、字兎向大戸道より西、字兎向大戸道より南、字舟河原、字勝山、字野中北臺、字野中北台及び字野中に限る。)、大字勝下新田(国道五十一号線以西の区域に限る。)、大字勝下(国道五十一号線以西の区域に限る。)、大字樅山(国道五十一号線以西の区域に限る。)、大字滝浜(字島廻り、字島廻、字石崎及び字重淵に限る。)及び大字湯坪(字笠貫に限る。)に限る。)、同郡鉾田町(大字柏熊(字鎌田道、字荒田道西、字平スカ、字大山西、字前原西、字鳥山、字中道西、字前原前、字中道東、字焼野、字華養院前、字前原、字仲坪及び字海岸に限る。)、大字白塚(字長原、字堺堀西、字堺堀前、字天神前、字宿山、字馬場山、字浜、字坪沼及び字高塚に限る。)、大字大竹(字鎌付、字仲ノ町、字沼、字前ノ崎、字塙内、字中坪、字永町、字海岸、字岡ノ内、字中畑、字猫内、字井戸窪、字下坪及び字古沢に限る。)、大字舟木(字一本松、字北山、字菖蒲沼、字三隅、字上谷地及び字遠野に限る。)及び大字紅葉(字八丁〆、字葉柄境及び字新川添に限る。)を除く。)、同郡大洋村(大字上幡木(県道鹿島・大洋線以西の区域に限る。)、大字飯島(字井戸田、字石す称、字小松平、字今明、字山王、字中山、字夏苅、字新堤、字柊平、字柊平ノ内夏苅、字松葉下、字よ婦コ、字沓形、字皆中久保、字三神山、字大ノ内及び字大塚山に限る。)、大字上沢(県道鹿島・大洋線以西の区域に限る。)、</t>
    </r>
    <phoneticPr fontId="1"/>
  </si>
  <si>
    <t>大字汲上(字吾妻原、字鯨堀、字宿上、字田道、字橋本、字弁天、字真掛、字南原山及び字八丁(鹿島臨海鉄道大洗鹿島線との交会点以南の県道土浦・大洋線及び同県道との交会点以北の鹿島臨海鉄道大洗鹿島線以西の区域に限る。)に限る。)、大字台濁沢(字小田窪、字天王及び字沼田に限る。)、大字中居、大字江川、大字札、大字大蔵、大字阿玉、大字梶山、大字二重作及び大字青山に限る。)、同郡大野村(大字志崎、大字武井、大字津賀、大字和、大字棚木、大字中、大字奈良毛、大字林、大字大小志崎(県道大洋・鹿島線以西の区域に限る。)、大字武井釜(字大道西に限る。)、大字浜津賀(字須崎山、字本山、字関場、字堀込及び字大道西に限る。)及び大字小山(字権渕山、字原山、字藤立及び字袖山に限る。)に限る。)、同郡鹿島町(大字大船津、大字爪木、大字沼尾、大字須賀、大字田野辺、大字山之上、大字猿田、大字田谷(字東野を除く。)、大字田谷沼、大字清水(字猿田山、字新田坪、字田谷村東及び字新田堺に限る。)、大字宮中(字大町附、字角内附、字神野附、字桜町附及び字新町附を除く。)、大字根三田、大字平井(字アラク西、字新アラク、字荒句、字アラク、字高尾崎、字井戸ノ下、字井戸ノ北、字村津田、字関田、字五明、字舞台、字神田前、字下ノ町、字宝ノ入、字台畑、字カニマイ、字根コヤ、字根子ヤ、字十二神南及び字新田に限る。)、大字鉢形、大字木滝、大字佐田、大字下塙、大字谷原、大字鰐川、大字長栖、大字泉川、大字国末、大字粟生(字東山、字浜、字十二神及び字鳩塚を除く。)、大字木滝佐田下塙谷原入会及び大字木滝佐田谷原入会に限る。)同郡神栖町(大字横瀬、大字日川(字海岸及び字海岸砂間を除く。)、大字萩原、大字芝崎、大字石神、大字高浜、大字知手(字台山、字一貫野、字前、字清六内、字古路内、字柳堀、字太高、字砂岸、字南七戸、字南瀬戸、字妻鎌、字北瀬戸、字東瀬戸、字中瀬戸、字前野、字和手、字柳田、字高田、字太田、字新田口、字野場、字五丁歩、字大木戸及び字サスワ山に限る。)、大字奥野谷(字大内、字根岸、字沼、字北瀬戸、字新内、字城之内瀬戸、字南瀬戸、字馬場及び字上手に限る。)、大字溝口、大字田畑、大字木崎、大字息栖、大字賀、大字下幡木、大字鰐川、大字筒井、大字平泉、大字深芝、大字居切、神栖一丁目から神栖四丁目まで及び大字平泉外十二入会に限る。)、同郡波崎町(大字太田(字横瀬に限る。)に限る。)、行方郡麻生町、同郡牛堀町、同郡潮来町、同郡北浦村、同郡玉造町、稲敷郡江戸崎町、同郡美浦村、同郡阿見町、同郡牛久町(大字田宮(字上宿、字上出口、字新田、字新山、字班離、字東浦、字虫送り場、字薬師脇及び字六地蔵窪に限る。)、大字柏田、大字猪子、大字東大和田、大字中根、大字東猯穴、大字下根、大字岡見、大字上太田、大字結束、大字女化、大字久野、大字桂、大字井ノ岡、大字奥原、大字島田、大字正直、大字小坂、大字福田及び栄町に限る。)、同郡茎崎町(樋の沢、大井、松の里、菅間(字前畑、字前山、字備久保、字下宿、字上宿、字備山及び字出口山に限る。)、高崎(字蒲綱、字沖蒲綱、字木口地、字見之添、字長者久保、字備久保、字木口地大繩場、字一本榎及び字高見谷に限る。)、高見原一丁目(県道館野・牛久線との交会点以北の町道二一九九号線及び同町道との交会点以南の県道館野・牛久線以東で町道二二三一号線以北の区域に限る。)、高見原二丁目(町道二二二〇号線以南で町道二一九九号線以西の区域及び町道二二一八号線以北で町道二二一六号線以西の区域を除く。)及び高見原三丁目に限る。)、同郡新利根村、同郡河内村(大字長竿(字古流作、字新流作及び字遠間向に限る。)、大字田川、大字片巻(字螺ケ尻、字四枚畑、字庚塚、字田川道、字乱塔尻、字古天神、字天神下、字天神前、字居下、字伊佐田道、字中坪、字衣川向及び字新畑に限る。)、</t>
    <phoneticPr fontId="1"/>
  </si>
  <si>
    <t>大字金江津(字川端、字堤外、字衣川、字衣川向、字深原、字萱場、字赤部、字流作、字二十間、字上堀川、字葭沼、字尺ケ浦、字立野、字広島、字常巻、字天神前、字螺ケ尻、字古天神、字庚塚及び字大島に限る。)及び利根川の河川区域を除く。)、同郡桜川村、同郡東村(利根川の河川区域を除く。)、新治郡出島村、同郡玉里村、同郡八郷町、同郡千代田村、同郡新治村、同郡桜村、筑波郡谷田部町(春日一丁目、春日四丁目、大字小野崎、東新井、松代二丁目から松代五丁目まで、大字手代木、大わし、大字上横場、藤本、大字西大沼、大字上原、大字松野木、二の宮、東、長峰、稲荷前、小野川、大字中内、大字榎戸、大字今泉、大字南中妻(字三斗蒔、字沖田、字いよ田、字山崎、字上福、字四町田、字椿山、字尻なし、字宮本、字新田後、字新地、字新田前、字才光、字年組地、字西組地、字宮久保、字八坂門、字桐谷、字塚原、字下道、字北中妻及び字源吾田に限る。)、大字館野、大字赤塚、大字下原、大字梶内、大字新牧田、大字稲岡、大字下横場、大字市之台及び大字北中島に限る。)、同郡筑波町(大字山木(字東原及び字佐村向に限る。)、大字水守(字中山窪及び字大伏間に限る。)、大字作谷(字十九耕地、字十八耕地、字十六耕地、字十耕地、字十七耕地、字二十六耕地、字宮窪及び字和台に限る。)、大字寺具(字西原に限る。)及び大字安食を除く。)、同郡大穂町(大字大曽根、大字玉取、大字若森、大字佐及び花畑一丁目から花畑三丁目までに限る。)、真壁郡明野町(大字猫島、大字上西郷谷、大字宮後、大字押尾、大字宮山、大字田宿、大字松原、大字海老ケ島、大字有田、大字山王堂、大字中根、大字内淀、大字鍋山、大字東石田、大字村田(字新開、字尾見新田、字東芦間、字妙原、字新平受、字村受及び字伊右門受に限る。)、大字倉持(県道谷田部・明野線以東の区域に限る。)及び大字向上野(字須津加、字足黒、字南原、字雑耕地、字上白畑、字白畑、字白畑道越、字中島及び字白畑中村に限る。)に限る。)、同郡真壁町、同郡大和村、同郡協和町(大字門井、大字久地楽、大字古郡、大字三郷、大字新治、大字蓮沼、大字横塚(字町東、字町下及び字申合に限る。)、大字向川澄(字稲荷東に限る。)、大字井出蛯沢(字東原、字堀向、字小田塚、字北の東、字古館、字東浦、字堀合、字玉川東、字北の前、字宮西、字増渕及び字宮に限る。)、大字知行、大字清水、大字大島、大字下郷谷、大字下星谷、大字八幡、大字上星谷、大字柳、大字細田、大字谷永島、大字桑山、大字小栗(字古屋敷(小栗用水第二号水路以東の区域に限る。)、字浦山、字新宿、字権現、字仙源山、字出口、字堀込、字高山下、字大政山、字丸山、字丑塚、字薄内、字稲荷宿、字上町、字仲町、字大渡戸、字川原宿、字東城戸、字辻堂、字長明、字井出境、字五ツ塚、字原堂、字鎌倉、字東原、字稲荷谷、字一本杉、字一本木、字三本木、字瀬端、字下今泉、字上金谷、字金谷、字下金谷、字下熊野、字熊野、字上熊野、字旭町、字次郎丸、字中今泉、字太郎丸、字大宝塚、字上中台、字中台、字下中台、字下町、字城山、字宮本及び字東前地に限る。)及び大字蓮田に限る。)、北相馬郡利根町(利根川及び小貝川の河川区域を除く。)、霞ケ浦(土浦市、石岡市、東茨城郡小川町、行方郡麻生町、同郡牛堀町、同郡玉造町、稲敷郡江戸崎町、同郡美浦村、同郡阿見町、同郡桜川村、同郡東村、新治郡出島村及び同郡玉里村の区域を除く。)、北浦(鹿島郡鉾田町、行方郡麻生町、同郡潮来町及び同郡北浦村の区域を除く。)及び常陸利根川(行方郡牛堀町、同郡潮来町及び稲敷郡東村の区域を除く。)の区域</t>
    <phoneticPr fontId="1"/>
  </si>
  <si>
    <t>1
2
3
4
5
6
7
8
9
10
11
12
13
14
15
16
17
18
19
20
21
22</t>
    <phoneticPr fontId="1"/>
  </si>
  <si>
    <t>1
2
3
4
5
6
7
8
9
10
11
12
13
14
15
16
17
18
19
20
21</t>
    <phoneticPr fontId="1"/>
  </si>
  <si>
    <t>1
2
3
4</t>
    <phoneticPr fontId="1"/>
  </si>
  <si>
    <r>
      <t>ロ　</t>
    </r>
    <r>
      <rPr>
        <sz val="11"/>
        <color rgb="FFFF0000"/>
        <rFont val="UD デジタル 教科書体 NK-B"/>
        <family val="1"/>
        <charset val="128"/>
      </rPr>
      <t>栃木県</t>
    </r>
    <r>
      <rPr>
        <sz val="11"/>
        <color theme="1"/>
        <rFont val="UD デジタル 教科書体 NK-R"/>
        <family val="1"/>
        <charset val="128"/>
      </rPr>
      <t>の区域のうち、芳賀郡益子町(大字本沼(字神田、字宮脇、字老ケ懐、字谷津、字富士山、字大谷、字長峰、字七窪、字古ケ原、字大原、字高峠、字菊水、字殿畑、字広窪及び字雨呼に限る。)及び大字山本(字篠倉、字横溜、字太刀沢、字丸山下、字柿平、字広谷、字岡谷、字瓜平、字雨ケ沢、字境ケ入、字山下、字矢畑、字地蔵前、字堂目鬼、字長久保、字広畑、字瀬戸、字前畑、字山神、字前田及び字富士山に限る。)に限る。)の区域</t>
    </r>
    <phoneticPr fontId="1"/>
  </si>
  <si>
    <t xml:space="preserve">1
2
3
4
</t>
    <phoneticPr fontId="1"/>
  </si>
  <si>
    <r>
      <t>ハ　</t>
    </r>
    <r>
      <rPr>
        <sz val="11"/>
        <color rgb="FFFF0000"/>
        <rFont val="UD デジタル 教科書体 NK-B"/>
        <family val="1"/>
        <charset val="128"/>
      </rPr>
      <t>千葉県</t>
    </r>
    <r>
      <rPr>
        <sz val="11"/>
        <color theme="1"/>
        <rFont val="UD デジタル 教科書体 NK-R"/>
        <family val="1"/>
        <charset val="128"/>
      </rPr>
      <t>の区域のうち、佐原市(大字八筋川(字利根川通を除く。)、大字大島(字利根川通堤外を除く。)、大字三島、大字境島、大字扇島(大割水路以西の区域に限る。)、大字市和田、大字佐原ハ(与田浦川以北の区域(与田浦川の河川区域を除く。)に限る。)及び佐原ホ(与田浦川以北の区域(与田浦川の河川区域を除く。)に限る。)、香取郡小見川町(大字小見川(町道一―一号線以南の区域を除く。)、大字八日市場(町道一―一号線以南の区域を除く。)、大字一之分目(字沖ノ洲及び町道一―一号線以南の区域を除く。)、大字三之分目(町道一―一号線以南の区域を除く。)、大字富田(町道一―一号線以南の区域を除く。)、大字下小堀(町道一―一号線以南の区域を除く。)に限る。)及び常陸利根川の区域</t>
    </r>
    <phoneticPr fontId="1"/>
  </si>
  <si>
    <t>大字朝日(県道八街三里塚線以西の区域に限る。)、大字富山、大字大関、大字文違、大字雁丸、大字榎戸、泉台一丁目から泉台三丁目まで、みどり台一丁目、みどり台二丁目、大字四木(町道百十六号線以西の区域に限る。)、大字山田台、大字沖、大字大谷流、大字小谷流、大字勢田、大字根古谷、大字岡田、大字用草、大字東吉田、大字吉倉、大字砂、大字上砂に限る。)、同郡富里町(大字七栄(字中木戸における町道側道南二号線との交会点以北の酒々井町と富里町との境界線、字中木戸における酒々井町と富里町との境界線との交会点から町道新木戸飯積線との交会点までの町道側道南二号線、同町道との交会点から町道七栄三十三号線との交会点までの町道新木戸飯積線、同町道との交会点から国道四百九号線との交会点までの町道七栄三十三号線、同町道との交会点から国道二百九十六号線との交会点までの国道四百九号線及び同国道との交会点から県道成田両国線との交会点までの国道二百九十六号線及び同国道との交会点以東の県道成田両国線以北の区域を除く。)、大字新橋、大字中沢、大字立沢、大字立沢新田、大字高松、大字高野及び大字十倉(町道大堀南校線との交会点以北の県道成田両国線、同県道との交会点から町道高野若草線との交会点までの町道大堀南校線、同町道との交会点から町道実ノ口南校線との交会点までの町道高野若草線、同町道との交会点から県道富里酒々井線との交会点までの町道実ノ口南校線、同町道との交会点から町道南部一―十号線との交会点までの県道富里酒々井線及び同県道との交会点以南の町道南部一―十号線以西の区域に限る。)に限る。)、同郡印旛村、同郡白井町(町道一―二号線との交会点以東の町道百四十七号線及び同町道との交会点以西の町道一―二号線以南の区域並びに大字富士(字西に限る。)に限る。)、同郡印西町(大字小林(字曲田前、字新山、字宮作、字四番割、字五番割及び字六番割に限る。)、小林大門下一丁目から小林大門下三丁目まで、大字白幡(字弁天前に限る。)、大字浦幡新田(字小倉前乙及び字榎峠に限る。)、大字高西新田(町道一―七十三号線以南の区域に限る。)、大字小倉(字大塚前に限る。)、木刈五丁目、木刈六丁目、大字十余一、大字谷田、大字武西、大字戸神、大字船尾、大字松崎、大字結縁寺、大字多々羅田、内野一丁目、内野二丁目、高花一丁目から高花六丁目まで、大字草深(字泉新田前及び都市計画道路三・一・二号線以南の区域に限る。)及び大字泉(字西南側、字西ケ作、字南西ケ作、字西ケ作、中側及び字東南側に限る。)に限る。)、同郡本埜村(村道酒直卜杭小林線との交会点以西の日本国有鉄道成田線、同鉄道との交会点から県道佐倉安食線との交会点までの村道酒直卜杭小林線、同村道との交会点から村道長門屋二千百一号線との交会点までの県道佐倉安食線、同県道との交会点から村道吉植長門屋線との交会点までの村道長門屋二千百一号線、同村道との交会点から村道長門屋二千百三十七号線との交会点までの村道吉植長門屋線及び同村道との交会点以南の村道長門屋二千百三十七号線以北の区域及び大字滝(字鳴沢、字鳴沢台、字京免、字京免台、字大六天、字後原、字高割、字三角、字往還渕、字箱荒句、字瓜坪、字出シ山、字壁無台、字地下田、字布川道、字一石作、字大門、字新野、字大割、字焼境及び字小割に限る。)を除く。)及び印旛沼(佐倉市、八千代市、印旛郡酒々井町、同郡印旛村及び同郡本埜村の区域を除く。)の区域</t>
    <phoneticPr fontId="1"/>
  </si>
  <si>
    <t xml:space="preserve">1
2
3
4
5
6
7
8
9
10
11
12
13
14
15
16
17
18
19
20
</t>
    <phoneticPr fontId="1"/>
  </si>
  <si>
    <r>
      <t>二　</t>
    </r>
    <r>
      <rPr>
        <sz val="11"/>
        <color rgb="FFFF0000"/>
        <rFont val="UD デジタル 教科書体 NK-B"/>
        <family val="1"/>
        <charset val="128"/>
      </rPr>
      <t>千葉県</t>
    </r>
    <r>
      <rPr>
        <sz val="11"/>
        <color theme="1"/>
        <rFont val="UD デジタル 教科書体 NK-R"/>
        <family val="1"/>
        <charset val="128"/>
      </rPr>
      <t>の区域のうち、千葉市(若松町(市道若松町五二号線との交会点以東の市道若松町金親町線、同市道との交会点から市道若松町二二号線との交会点までの市道若松町五二号線、同市道との交会点から市道稲毛町古市場町線との交会点までの市道若松町二二号線、同市道との交会点から日本国有鉄道総武本線との交会点までの市道稲毛町古市場町線及び同市道との交会点以北の日本国有鉄道総武本線以北の区域に限る。)、小倉町(小倉町と千城台北一丁目との境界線、小倉町と小倉台六丁目との境界線、同境界線との交会点から市道若松町金親町線との交会点までの市道小倉町一三号線及び同市道との交会点以西の市道若松町金親町線以北の区域に限る。)、千城台北四丁目、金親町、平川町、中野町、和泉町、野呂町(市道誉田町野呂町線との交会点以西の国道百二十六号線及び同国道との交会点以南の市道誉田町野呂町線以東の区域に限る。)、高根町(市道C級四四号線以北で市道C級四六号線以西の区域に限る。)、北谷津町(市道C級二五六号線との交会点以西の市道D級一七七八号線、同市道との交会点から市道C級一一六号線との交会点までの市道C級二五六号線及び同市道との交会点以東の市道C級一一六号線以北の区域に限る。)、古泉町、富田町、中田町(県道旭白井生浜線との交会点以北の市道C級七一号線及び同市道との交会点以南の県道旭白井生浜線以西で市道C級四六号線以東の区域を除く。)、更科町、御殿町、上泉町、小間子町、下泉町、大井戸町、下田町、谷当町、旦谷町、土気町(日本国有鉄道外房線以南で県道土気停車場金剛地線以東の区域を除く。)、高津戸町、大高町(日本国有鉄道外房線以北の区域に限る。)、下大和田町、上大和田町に限る。)、船橋市(三咲町、神保町、八木が谷町、大神保町、小室町、小野田町、車方町、鈴身町、豊富町、金堀町、楠が山町、大穴町、古和釜町、坪井町、習志野台一丁目から習志野台八丁目まで、高根台一丁目から高根台六丁目まで、松が丘一丁目から松が丘五丁目まで、高野台一丁目から高野台五丁目まで、八木が谷一丁目から八木が谷五丁目まで、みやぎ台一丁目からみやぎ台四丁目まで、咲が丘一丁目から咲が丘四丁目まで、二和東六丁目、三咲一丁目から三咲九丁目まで、南三咲三丁目、南三咲四丁目、大穴南一丁目から大穴南五丁目まで及び大穴北一丁目から大穴北八丁目までに限る。)、成田市(大字八代、大字船形、大字北須賀、大字台方、大字下方、宗吾一丁目から宗吾四丁目まで、大字大袋、大字江弁須、飯田町(市道ニユータウン中央線以南の区域に限る。)、並木町(市道並木町大久保台線以西の区域に限る。)、大字飯仲、大字松崎(県道成田安食線以西の区域に限る。)及び大字大竹に限る。)、佐倉市(大字上志津(市道井野一号線以南の区域に限る。)、大字上志津原(県道四街道上志津線との交会点以西の市道井野一号線及び同市道との交会点以東の県道四街道上志津線以南の区域に限る。)及び大字下志津原(県道四街道上志津線以南の区域に限る。)を除く。)、八千代市(国道二百九十六号線以北の区域(大字下市場、下市場一丁目及び下市場二丁目を除く。)に限る。)、鎌ケ谷市(鎌ケ谷一丁目、鎌ケ谷二丁目(市道四千三百三十一号線以北の区域に限る。)、鎌ケ谷五丁目(市道四千五百十号線以北の区域に限る。)、東鎌ケ谷一丁目から東鎌ケ谷三丁目まで、東初富三丁目、東初富四丁目(市道二千七百三十九号線以東の区域に限る。)、東初富五丁目、東初富六丁目、丸山一丁目及び丸山二丁目に限る。)、四街道市(大字下志津新田、大字大日(県道四街道上志津線以西の区域及び同県道以東の字富士見丘に限る。)、大字鹿放ケ丘及び大字さつきケ丘を除く。)、印旛郡酒々井町、同郡八街町(大字八街(字西ノ窪、字後ノ分、字後野分、字前野分、字六万坪、字追分台、字清水沖、字大清水、字元光明坊、字平沢、字西光明坊、字町並、字柳沢、字二番会社附、字東土手、字北側(国道四百九号線以東の区域に限る。)、字南側(町道三―二十五号線以東の区域に限る。)、字大畑、字五方杭、字鶴ケ沢、字笹引を除く。)、</t>
    </r>
    <phoneticPr fontId="1"/>
  </si>
  <si>
    <t xml:space="preserve">1
2
3
4
5
6
7
8
9
10
11
12
13
14
15
16
17
18
19
20
21
</t>
    <phoneticPr fontId="1"/>
  </si>
  <si>
    <t>大字浅間前新田、大字上沼田、大字中沼田及び大字下沼田に限る。)、鎌ケ谷市(大字初富(字北一文字、字南一文字、字東一文字、字椚山、字南二本松、字二本松、字湯浅里、字入道台、字北野、字粟野田境、字古桜、字林裏(北総開発鉄道以北の区域に限る。)、字四ツ辻、字田境、字中沢境、字瓢箪、字東野、字東林跡、字善並前、字五本松、字林跡(市道千五百十四号線以西で北総開発鉄道以南の区域を除く。)、字小金道下及び字四本椚に限る。)、大字串崎新田、南初富一丁目から南初富六丁目まで、中央一丁目(市道二千三百三十四号線以南で新京成電鉄線以西の区域を除く。)、中央二丁目、大字粟野、中佐津間一丁目、中佐津間二丁目、西佐津間一丁目、西佐津間二丁目、南佐津間、大字佐津間、大字軽井沢、大字中沢(字中ノ峠に限る。)、大字石京塚(新京成電鉄線以北の区域に限る。)、東初富一丁目、東初富二丁目、東初富四丁目(市道二千七百三十九号線以西の区域に限る。)及びくぬぎ山五丁目に限る。)、東葛飾郡沼南町、印旛郡白井町(町道一―二号線との交会点以東の町道百四十七号線及び同町道との交会点以西の町道一―二号線以北の区域(大字富士(字西に限る。)を除く。)に限る。)、同郡印西町(大字竹袋(字鳴沢及び字下鳴沢に限る。)、大字別所(字南内野及び字北内野を除く。)、大字宗甫、大字平岡(字鳴沢、字下戸谷津及び字飛地鳴沢に限る。)、大字小林(字六ケ村及び字瓜坪台に限る。)、大字大森(字中峠、字高堀、字大割、字小割、字新畑、字野辺場、字東台、字古新田、字西台、字宮脇、字蒲ケ沢、字三高台、字割野、字迎山、字鹿黒下、字仲田、字迎田、字小屋ノ内、字種井尻、字大山谷津、字飯島、字新迎田、字谷津、字鹿黒橋、字長田、字堂下、字八夜下、字和田、字角田、字花輪下、字蓬田、字大畑、字下の辺田、字八夜台、字二畝割、字小山崎、字前畑(町道二―百五十五号線以南の区域に限る。)、字呑内(町道三―三百八十号線以南の区域に限る。)、字下宿(町道三―三百八十号線との交会点以西の町道二―二百七十六号線及び同町道との交会点以東の町道三―三百八十号線以南の区域に限る。)、字原宿(町道二―百五十五号線との交会点以東の町道二―二百七十六号線及び同町道との交会点以西の町道二―百五十五号線以南の区域に限る。)、字上宿(町道二―百五十五号線以南の区域に限る。)、大字鹿黒、大字亀成、大字発作(字中津、字都島向、字関枠、字川棚、字築留及び字木下前を除く。)、大字浦部、大字浦部村新田、大字白幡(字弁天前を除く。)、大字浦幡新田(字小倉前乙及び字榎峠を除く。)、大字高西新田(町道一―七十三号線以北の区域に限る。)、大字小倉(字大塚前を除く。)、大字和泉、牧の木戸一丁目、木刈一丁目から木刈四丁目まで、大字草深(都市計画道路三・一・二号線以北の区域(字泉新田前を除く。)に限る。)及び大字泉(字東北側及び字西北側に限る。)に限る。)、同郡本埜村(大字滝(字鳴沢、字鳴沢台、字京免、字京免台、字大六天、字後原、字高割、字三角、字往還渕、字箱荒句、字瓜坪、字出シ山、字壁無台、字地下田、字布川道、字一石作、字大門、字新野、字大割、字焼境及び字小割に限る。)に限る。)及び手賀沼(柏市、東葛飾郡沼南町及び印旛郡白井町の区域を除く。)の区域</t>
    <phoneticPr fontId="1"/>
  </si>
  <si>
    <t>1
2
3
4
5
6
7
8
9
10
11
12
13
14
15
16
17
18
19</t>
    <phoneticPr fontId="1"/>
  </si>
  <si>
    <r>
      <t>三　</t>
    </r>
    <r>
      <rPr>
        <sz val="11"/>
        <color rgb="FFFF0000"/>
        <rFont val="UD デジタル 教科書体 NK-B"/>
        <family val="1"/>
        <charset val="128"/>
      </rPr>
      <t>千葉県</t>
    </r>
    <r>
      <rPr>
        <sz val="11"/>
        <color theme="1"/>
        <rFont val="UD デジタル 教科書体 NK-R"/>
        <family val="1"/>
        <charset val="128"/>
      </rPr>
      <t>の区域のうち、松戸市(金ケ作(字新木戸に限る。)、五香六実(新京成電鉄線以東の区域に限る。)、高柳新田、高柳及び六高台一丁目から六高台九丁目までに限る。)、柏市(大字豊四季(字低見台、字向中原、字中原、字新木戸、字吉野沢、字長沢、字八丈、字大椚、字庚塚、字八幡山、字向道潅堀(東武鉄道野田線以北の区域に限る。)、字道潅堀(東武鉄道野田線以北の区域に限る。)及び字姫宮(県道豊四季停車場高田線以東の区域に限る。)を除く。)、大字花野井(県道我孫子関宿線以北の区域に限る。)、大字大室(県道我孫子関宿線以北の区域に限る。)、大字小青田、大字船戸、大字船戸山高野、大字大青田、大字十余二(字牛頭、字伊勢原、字小山、字下伊勢原及び字聖人塚に限る。)、大字中十余二(市道四三―〇一号線以北の区域に限る。)、大字青田新田飛地、大字上三ケ尾飛地、大字西三ケ尾飛地、大字下三ケ尾飛地、大字上利根、大字新十余二、大字布施、大字根戸(県道我孫子関宿線以北の区域に限る。)、大字宿連寺(県道我孫子関宿線以北の区域に限る。)、大字弁天下、大字布施下、布施新町一丁目から布施新町四丁目まで、大字酒井根(字塊作、字酒井根後、字中田、字溜下、字棒ケ谷及び字三本木を除く。)、今谷上町、中新宿一丁目から中新宿三丁目まで、西山一丁目、西山二丁目、大字光ケ丘(字東山に限る。)、光ケ丘二丁目、光ケ丘三丁目、東山一丁目及び東山二丁目を除く。)、流山市(江戸川台東一丁目から江戸川台東三丁目まで、東初石一丁目から東初石六丁目まで、駒木(東武鉄道野田線以南の区域を除く。)、駒木台、青田、十太夫(東武鉄道野田線以北の区域に限る。)及び美田に限る。)、我孫子市(大字根戸(市道根戸一〇一号線との交会点以北の県道我孫子関宿線、同県道との交会点から国道六号線との交会点までの市道根戸一〇一号線及び国道六号線との交会点以南の国道三百五十六号線以東の区域を除く。)、大字根戸新田、船戸一丁目から船戸三丁目まで、台田二丁目から台田四丁目まで、大字呼塚新田、大字我孫子(日本国有鉄道成田線以南の区域に限る。)、大字我孫子新田、白山一丁目、白山二丁目(市道〇八―四号線以東で市道〇八―七号線以北の区域を除く。)、白山三丁目、本町二丁目、本町三丁目、緑一丁目、緑二丁目、寿一丁目、寿二丁目、大字若松、東我孫子一丁目(市道一六―四十四号線との交会点以北の市道一六―四十五号線、同市道との交会点から市道一六―四十六号線との交会点までの市道一六―四十四号線及び同市道との交会点以南の市道一六―四十六号線以東の区域に限る。)、東我孫子二丁目(市道一六―五十一号線以東の区域に限る。)、大字高野山(日本国有鉄道成田線以南の区域に限る。)、大字高野山新田、大字下ケ戸(字笹山、字松山、字久保台、字向口、字中屋敷に限る。)、大字岡発戸(国道三百五十六号線以南の区域に限る。)、大字岡発戸新田、大字都部(日本国有鉄道成田線以北の区域(国道三百五十六号線以南で市道一八―三号線以西の区域を除く。)を除く。)、大字都部新田、大字都部村新田、湖北台一丁目から湖北台十丁目まで、大字中峠村下、大字中里(市道中里線以南の区域に限る。)、大字中里新田、大字日秀、大字日秀新田、大字新木(市道二八―九十六号線との交会点以西の日本国有鉄道成田線、同鉄道との交会点から国道三百五十六号線との交会点までの市道二八―九十六号線及び同市道との交会点以東の国道三百五十六号線以南の区域に限る。)、大字新木村下、大字布佐(国道三百五十六号線以南で、日本国有鉄道成田線との交会点以北の市道三一―五十五号線、同市道との交会点から市道布佐線との交会点までの日本国有鉄道成田線及び同鉄道との交会点以南の市道布佐線以西の区域に限る。)、大字大作新田、</t>
    </r>
    <phoneticPr fontId="1"/>
  </si>
  <si>
    <t>1
2
3
4
5
6
7
8
9
10
11
12
13
14
15
16
17
18</t>
    <phoneticPr fontId="1"/>
  </si>
  <si>
    <r>
      <t>四イ　</t>
    </r>
    <r>
      <rPr>
        <sz val="11"/>
        <color rgb="FFFF0000"/>
        <rFont val="UD デジタル 教科書体 NK-B"/>
        <family val="1"/>
        <charset val="128"/>
      </rPr>
      <t>滋賀県</t>
    </r>
    <r>
      <rPr>
        <sz val="11"/>
        <color theme="1"/>
        <rFont val="UD デジタル 教科書体 NK-R"/>
        <family val="1"/>
        <charset val="128"/>
      </rPr>
      <t>の区域のうち、大津市(山中町、比叡平三丁目、大谷町、追分町、藤尾奥町、稲葉台、茶戸町、横木一丁目、横木二丁目、別保一丁目(盛越川以南の区域に限る。)、別保二丁目(盛越川以南の区域に限る。)、膳所上別保町、若葉台、園山二丁目、園山三丁目、北大路三丁目、松原町、粟津町、栄町、鳥居川町、唐橋町、北大路一丁目、北大路二丁目、田辺町、光が丘町、園山一丁目、晴嵐一丁目(盛越川以南の区域に限る。)、晴嵐二丁目(盛越川以南の区域に限る。)、蛍谷、国分一丁目、国分二丁目、石山寺辺町、石山寺一丁目から石山寺五丁目まで、石山平津町、平津一丁目、平津二丁目、大平一丁目、大平二丁目、赤尾町、石山千町、千町一丁目から千町四丁目まで、石山南郷町、南郷一丁目から南郷六丁目まで、石山内畑町、石山外畑町、大石曽束町、大石小田原町、大石龍門町、大石淀町、大石中町、大石東町、大石富川町、田上羽栗町、田上森町、田上枝町、田上里町、田上石居町、田上稲津町、田上黒津町、田上太子町、田上関津町、上田上大鳥居町、上田上桐生町(字ボケ谷、字大谷及び字一丈野に限る。)、上田上牧町、上田上平野町、上田上中野町、上田上芝原町、上田上堂町、上田上新免町、瀬田橋本町、瀬田一丁目から瀬田三丁目まで、瀬田神領町、神領一丁目から神領三丁目まで、野郷原一丁目、野郷原二丁目、三大寺、玉野浦(市道大六百七十七号線以西の区域に限る。)、瀬田大江町(字青江谷、字念佛谷、字境谷、字東中筋、字狼谷、字三ノ谷、字四ノ谷、字横谷及び字熊ケ谷に限る。)、大江二丁目(市道大七百十五号線以西の区域に限る。)及び瀬田南大萱町(字熊ケ谷に限る。)を除く。)、彦根市、長浜市、近江八幡市、八日市市、草津市、守山市、滋賀郡志賀町、栗太郡栗東町(大字荒張(字狛阪、字桐生辻、字金勝山、字金勝寺、字膳所ケ谷及び字大谷に限る。)の区域を除く。)、野洲郡、甲賀郡石部町、同郡甲西町、同郡水口町(大字三大寺(字道徳寺に限る。)及び大字牛飼(字堂徳寺、字堀越、字岩出及び字大谷に限る。)を除く。)、同郡土山町、同郡甲賀町、同郡甲南町(大字塩野(字奥山に限る。)を除く。)、蒲生郡、神崎郡、愛知郡、犬上郡、坂田郡山東町(大字長久寺を除く。)、同郡伊吹町(大字藤川(字川戸、字深洞、字東杓谷、字西杓谷、字東釜洞、字西釜洞、字唐ケ谷、字追多良、字山神戸、字谷古、字海戸、字真経堂、字下手、字向河原、字上戸、字菜洗、字生杓、字中道、字野山、字堤尻、字助八谷、字赤坂、字大角豆野、字前野、字暖水下、字南道野、字暖水、字藤古畑、字下古屋、字上古屋、字村ノ内、字樋ノ口、字宮ノ前、字藤内方、字上平、字堂ノ上、字西野々及び字平山に限る。)及び大字上平寺を除く。)、同郡米原町、同郡近江町、東浅井郡、伊香郡、高島郡マキノ町、同郡今津町(大字椋川(字寒風、字下山、字小荒谷、字荒谷、字尾條、字中山、字中井、宇野畑、字大谷、字辻道及び字中野に限る。)、大字杉山、大字天増川及び大字狭山を除く。)、同郡朽木村、同郡安曇川町、同郡高島町、同郡新旭町及び琵琶湖の区域</t>
    </r>
    <phoneticPr fontId="1"/>
  </si>
  <si>
    <r>
      <t>ロ　</t>
    </r>
    <r>
      <rPr>
        <sz val="11"/>
        <color rgb="FFFF0000"/>
        <rFont val="UD デジタル 教科書体 NK-B"/>
        <family val="1"/>
        <charset val="128"/>
      </rPr>
      <t>京都府</t>
    </r>
    <r>
      <rPr>
        <sz val="11"/>
        <color theme="1"/>
        <rFont val="UD デジタル 教科書体 NK-R"/>
        <family val="1"/>
        <charset val="128"/>
      </rPr>
      <t>の区域のうち、京都市左京区(大原(百井町、大見町及び尾越町に限る。)及び久多に限る。)の区域</t>
    </r>
    <phoneticPr fontId="1"/>
  </si>
  <si>
    <r>
      <t>五　</t>
    </r>
    <r>
      <rPr>
        <sz val="11"/>
        <color rgb="FFFF0000"/>
        <rFont val="UD デジタル 教科書体 NK-B"/>
        <family val="1"/>
        <charset val="128"/>
      </rPr>
      <t>岡山県</t>
    </r>
    <r>
      <rPr>
        <sz val="11"/>
        <color theme="1"/>
        <rFont val="UD デジタル 教科書体 NK-R"/>
        <family val="1"/>
        <charset val="128"/>
      </rPr>
      <t>の区域のうち、岡山市(京山一丁目、京山二丁目、谷万成一丁目、谷万成二丁目、万成東町、万成西町、山門東町、三門中町、三門西町、巌井宮裏、関西町、葵町、巌井一丁目、巌井二丁目、西崎本町、西崎一丁目、西崎二丁目、高柳東町、高柳西町、矢坂東町、矢坂本町、矢坂西町、大安寺東町、大安寺中町、大安寺西町、大安寺南町一丁目、大安寺南町二丁目、東野山町、西野山町、北長瀬本町、日吉町、野殿東町、野殿西町、南方一丁目(市道一一号以西の区域に限る。)、南方二丁目(市道八号以西の区域に限る。)、南方三丁目(市道三三三九号以南で市道一〇号以東の区域を除く。)、南方四丁目、南方五丁目、岩田町、富田町一丁目、野田屋町一丁目(市道一一号以西の区域に限る。)、野田屋町二丁目(市道一一号以西の区域に限る。)、駅前町一丁目、駅前町二丁目、本町、錦町、平和町、幸町、柳町一丁目、柳町二丁目、田町一丁目(市道九五号以西の区域に限る。)、田町二丁目(市道九五号以西の区域に限る。)、中央町(市道九五号以西の区域に限る。)、伊福町一丁目から伊福町四丁目まで、奉還町一丁目から奉還町四丁目まで、国体町、伊島町一丁目から伊島町三丁目まで、伊島北町、清心町、絵図町、いずみ町、津倉町一丁目、津倉町二丁目、駅元町、寿町、富町一丁目、富町二丁目、昭和町、下伊福一丁目、下伊福二丁目、下伊福上町、下伊福本町、下伊福西町、中井町一丁目、中井町二丁目(旭川の河川区域を除く。)、大和町一丁目、大和町二丁目、学南町一丁目から学南町三丁目まで、玉柏(旭川の河川区域を除く。)、畑鮎、原(旭川の河川区域を除く。)、宿(旭川の河川区域を除く。)、金山寺、高野尻、北方一丁目から北方三丁目まで、北方四丁目(旭川の河川区域を除く。)、三野一丁目(旭川の河川区域を除く。)、三野二丁目(旭川の河川区域を除く。)、三野三丁目、三野本町(旭川の河川区域を除く。)、宿本町、半田町、法界院、津島東一丁目から津島東四丁目まで、理大町、津島中一丁目から津島中三丁目まで、津島新野一丁目、津島新野二丁目、津島南一丁目、津島南二丁目、津島桑の木町、津島福居一丁目、津島福居二丁目、津島本町、津島西坂一丁目から津島西坂三丁目まで、津島笹が瀬、津島京町一丁目から津島京町三丁目まで、津島、下石井一丁目、下石井二丁目、桑田町、大供一丁目から大供三丁目まで、大供表町、大供本町、鹿田町一丁目、鹿田町二丁目、鹿田本町、厚生町一丁目から厚生町三丁目まで、春日町、大学町、東古松、東古松一丁目から東古松五丁目まで、東古松南町、西古松、大元駅前、奥田、奥田本町、奥田一丁目、奥田二丁目、奥田南町、奥田西町、神田町一丁目、神田町二丁目、島田本町一丁目、島田本町二丁目、東島田町一丁目、東島田町二丁目、中島田町一丁目、中島田町二丁目、西島田町、新屋敷町一丁目から新屋敷町三丁目まで、西之町、野田一丁目、野田、北長瀬、万倍、米倉、当新田、西市、新保、富田、泉田、今村、西長瀬、中仙道、田中、辰巳、下中野、平田、久米、今保、白石、白石東新町、白石西新町、花尻、花尻あかね町、花尻ききよう町、花尻みどり町、西古松一丁目、西古松二丁目、西古松西町、大元上町、大元一丁目、大元二丁目、野田二丁目から野田五丁目まで、今一丁目から今八丁目まで、</t>
    </r>
    <phoneticPr fontId="1"/>
  </si>
  <si>
    <t>上中野一丁目、上中野二丁目、北長瀬表町一丁目、東中央町、南中央町、京町、京橋南町(市道一七四号以北の区域及び旭川の河川区域を除く。)、船橋町(旭川の河川区域を除く。)、天瀬、天瀬南町、清輝本町、清輝橋一丁目から清輝橋四丁目まで、岡町、山科町、船頭町(旭川の河川区域を除く。)、二日市町(旭川の河川区域を除く。)、下内田町、新道、旭町、旭本町(旭川の河川区域を除く。)、岡南町一丁目、岡南町二丁目、七日市東町(旭川の河川区域を除く。)、七日市西町、十日市東町、十日市中町、十日市西町、青江、豊成、福田、福成一丁目から福成三丁目まで、並木町二丁目(市道二六八七号以西の区域に限る。)、築港栄町(市道二四四六号以西の区域に限る。)、築港新町一丁目(市道二六八七号以西の区域に限る。)、築港新町二丁目、浦安西町、浦安本町、浦安南町、郡(字弁天島、字松尾、字郡地先に限る。)、豊成一丁目から豊成三丁目まで、福富東一丁目、福富東二丁目、福富中一丁目、福富中二丁目、福富西一丁目から福富西三丁目まで、福浜西町、新福一丁目、新福二丁目、豊浜町、浜野二丁目、浜野三丁目(四大字用水以西の区域に限る。)、浜野四丁目(四大字用水以西の区域に限る。)、富浜町(四大字用水以西の区域に限る。)、洲崎一丁目(市道二九〇四号以西の区域に限る。)、洲崎二丁目(市道一三四三号以西の区域に限る。)、築港ひかり町、築港緑町一丁目から築港緑町三丁目まで、南輝一丁目から南輝三丁目まで、日応寺(字狼穴及び字榎嵶を除く。)、三和、富吉、田原、菅野(字藤ケ鳴を除く。)、高野(県道津高・法界院停車場線以北の区域及び字松尾を除く。)、吉宗、栢谷、横井上、田益、富原、津高、横尾、長野、福谷、芳賀、佐山、松尾、大窪、首部、楢津、一宮山崎、一宮、今岡、辛川市場、西辛川、尾上、高松稲荷、平山、和井元、大崎、門前、福崎、下土田、高松田中、立田、高松、高松原古才、小山、三手、高塚、吉備津、加茂、津寺、新庄上、新庄下、惣爪、東花尻、西花尻、川入、納所、平野、庭瀬、中撫川、撫川、延友、大内田、大福、古新田、妹尾崎、山田、妹尾、箕島、苔山、庄田、真星、掛畑(字先上成田、字道ノ坂、字山神谷、字仲田、字谷尻、字上成田、字宮ノ前、字カミダ、字大門、字矢ノ坂、字ひげ坂及び字小竹を除く。)、河原、東山内、間倉、西山内(字釆の山を除く。)、山上、上高田、石妻、日近、杉谷、下高田、吉、大井、粟井、足守、下足守、上土田、西畦、曽根、中畦、内尾、東畦及び藤田に限る。)、倉敷市(阿知一丁目から阿知三丁目まで、鶴形一丁目、鶴形二丁目、本町、東町、川西町、稲荷町、南町、中央一丁目、中央二丁目、船倉町、向山、新田、白楽町、老松町一丁目から老松町五丁目まで、田ノ上、田ノ上新町、沖、沖新町、堀南、西中新田、笹沖、吉岡、浦田、福井(南部用水以東の区域に限る。)、東富井、西富井(南部用水以東の区域に限る。)、上富井(南部用水以東の区域に限る。)、四十瀬(南部用水以東の区域に限る。)、安江(南部用水以東の区域に限る。)、八王子町(南部用水以東の区域に限る。)、大内、川入、日吉町、石見町、寿町、北浜町、日ノ出町一丁目、日ノ出町二丁目、浜ノ茶屋、浜ノ茶屋一丁目、浜ノ茶屋二丁目、浜町一丁目、浜町二丁目、昭和一丁目、昭和二丁目、幸町、美和一丁目</t>
    <phoneticPr fontId="1"/>
  </si>
  <si>
    <t>、美和二丁目、大島、福島、平田、酒津(南部用水以西の区域及び同用水以東の高梁川の河川区域を除く。)、黒石、八軒屋、粒浦、東粒浦、粒江(字種松山、字西鳥居、字真菰谷及び字烏帽子岩を除く。)、粒江団地、中庄、中庄団地、黒崎、鳥羽、徳芳、羽島、二日市、加須山、倉敷ハイツ、有城、亀山、帯高、西坂、浅原、生坂、三田、西岡、祐安、宮前、青江、西田、五日市、中帯江、早高、高須賀、藤戸町天城、天城台一丁目から天城台四丁目まで、藤戸町藤戸、児島由加(字化粧嵶、字磨、字笹谷、字根引ノ弐及び字榎之等を除く。)、児島白尾、林、木見、串田、尾原、曽原(字長尾を除く。)、福江(字河本、字長池、字下番ノ木、字上番ノ木、字赤松、字小前、字大渡江、字磊田、字山王向、字山田、字平林、字前田、字堂谷、字下之丈、字山崎、字本城、字地獄平、字カゲ平、字王子、字野神、字新池尻、字池ノ内、字弓掛、字長通、字神田、字東弓掛、字弓掛谷、字弓掛上、字作田、字大釜、字由加平、字木城平林、字大平及び字熊ノ道に限る。)、上東、下庄、栗坂、松島、二子、山地、西尾、日畑、矢部、庄新町、茶屋町及び茶屋町早沖に限る。)、玉野市(八浜町大崎、八浜町八浜、八浜町波知、八浜町見石、東七区、南七区、東高崎、宇藤木、用吉、木目、小島地、広岡、滝、永井、長尾(字池尻を除く。)、迫間、槌ケ原、東紅陽台一丁目及び東紅陽台二丁目に限る。)、総社市(井尻野(国道百八十号線以東の区域に限る。)、門田、小寺、総社、総社一丁目から総社三丁目まで、中央一丁目、中央二丁目、駅前一丁目、駅前二丁目(中川以北の区域に限る。)、井手、泉、福井、刑部、溝口(中川との交会点以北の国道百八十号線、同国道との交会点以南の中川以東の区域に限る。)、真壁(字向畑、字硯橋、字赤根田、字ヨシキ田、字袋ノ向、字袋ノ前、字井手ノ前、字出ノ向、字中溝、字中沼、字鳥形向、字切子田、字八田ケ坪、字川崎、字築地ノ内、字鳥田、字倉田、字八神、字廣田、字石原東、字鷹田、字赤坂、字仮宿子、字細通り、字石原前、字石原、字御野代に限る。)、三輪(字管元、字御船端、字八田ケ坪、字管生谷、字船山、字船山東、字天満北、字東管生谷、字柳ケ坪、字天満山、字鐘鋳場、字岩屋、字岩屋下及び字八丈岩に限る。)、北溝手、南溝手、金井戸、窪木、長良、三須、上林、下林、赤浜、奥坂、東阿曽、西阿曽、久米及び黒尾に限る。)、児島郡、都窪郡早島町、同郡山手村、上房郡賀陽町(大字黒山に限る。)及び児島湖の区域</t>
    <phoneticPr fontId="1"/>
  </si>
  <si>
    <t>1
2
3
4
5
6
7
8
9
10
11
12
13
14</t>
    <phoneticPr fontId="1"/>
  </si>
  <si>
    <t>本表では探しにくい場合は、以下のアドレスで確認してください。</t>
    <rPh sb="0" eb="2">
      <t>ホンピョウ</t>
    </rPh>
    <rPh sb="4" eb="5">
      <t>サガ</t>
    </rPh>
    <rPh sb="9" eb="11">
      <t>バアイ</t>
    </rPh>
    <rPh sb="13" eb="15">
      <t>イカ</t>
    </rPh>
    <rPh sb="21" eb="23">
      <t>カクニン</t>
    </rPh>
    <phoneticPr fontId="1"/>
  </si>
  <si>
    <t>https://www.env.go.jp/hourei/05/000075.html</t>
    <phoneticPr fontId="1"/>
  </si>
  <si>
    <t>茨城県、千葉県、京都府、滋賀県、岡山県で、以下の区域内に工場・事業場がある場合は、『湖沼水質保全特別措置法』の規制を受けます。</t>
    <rPh sb="0" eb="3">
      <t>イバラギケン</t>
    </rPh>
    <rPh sb="4" eb="7">
      <t>チバケン</t>
    </rPh>
    <rPh sb="8" eb="11">
      <t>キョウトフ</t>
    </rPh>
    <rPh sb="12" eb="15">
      <t>シガケン</t>
    </rPh>
    <rPh sb="16" eb="19">
      <t>オカヤマケン</t>
    </rPh>
    <rPh sb="21" eb="23">
      <t>イカ</t>
    </rPh>
    <rPh sb="24" eb="26">
      <t>クイキ</t>
    </rPh>
    <rPh sb="26" eb="27">
      <t>ナイ</t>
    </rPh>
    <rPh sb="28" eb="30">
      <t>コウジョウ</t>
    </rPh>
    <rPh sb="31" eb="34">
      <t>ジギョウジョウ</t>
    </rPh>
    <rPh sb="37" eb="39">
      <t>バアイ</t>
    </rPh>
    <rPh sb="55" eb="57">
      <t>キセイ</t>
    </rPh>
    <rPh sb="58" eb="59">
      <t>ウ</t>
    </rPh>
    <phoneticPr fontId="1"/>
  </si>
  <si>
    <r>
      <t>関係府県の区域から</t>
    </r>
    <r>
      <rPr>
        <sz val="11"/>
        <color rgb="FFFF0000"/>
        <rFont val="UD デジタル 教科書体 NK-B"/>
        <family val="1"/>
        <charset val="128"/>
      </rPr>
      <t>除外</t>
    </r>
    <r>
      <rPr>
        <sz val="11"/>
        <color theme="1"/>
        <rFont val="UD デジタル 教科書体 NK-B"/>
        <family val="1"/>
        <charset val="128"/>
      </rPr>
      <t>する区域</t>
    </r>
    <r>
      <rPr>
        <sz val="9"/>
        <color theme="1"/>
        <rFont val="UD デジタル 教科書体 NK-R"/>
        <family val="1"/>
        <charset val="128"/>
      </rPr>
      <t>（施行日：令和4年4月1日（令和4年政令第162号による改正））</t>
    </r>
    <rPh sb="0" eb="2">
      <t>カンケイ</t>
    </rPh>
    <rPh sb="2" eb="4">
      <t>フケン</t>
    </rPh>
    <rPh sb="5" eb="7">
      <t>クイキ</t>
    </rPh>
    <rPh sb="9" eb="11">
      <t>ジョガイ</t>
    </rPh>
    <rPh sb="13" eb="15">
      <t>クイキ</t>
    </rPh>
    <phoneticPr fontId="1"/>
  </si>
  <si>
    <t>更新版を利用してください。</t>
    <rPh sb="0" eb="3">
      <t>コウシンハン</t>
    </rPh>
    <rPh sb="4" eb="6">
      <t>リヨウ</t>
    </rPh>
    <phoneticPr fontId="1"/>
  </si>
  <si>
    <t>法適用の可否、法的義務を表示していません。</t>
    <phoneticPr fontId="1"/>
  </si>
  <si>
    <t>有害物質が含まれているのに、「ない」を選択した場合は"1"が入る。</t>
    <rPh sb="0" eb="2">
      <t>ユウガイ</t>
    </rPh>
    <rPh sb="2" eb="4">
      <t>ブッシツ</t>
    </rPh>
    <rPh sb="5" eb="6">
      <t>フク</t>
    </rPh>
    <rPh sb="19" eb="21">
      <t>センタク</t>
    </rPh>
    <rPh sb="23" eb="25">
      <t>バアイ</t>
    </rPh>
    <rPh sb="30" eb="31">
      <t>ハイ</t>
    </rPh>
    <phoneticPr fontId="1"/>
  </si>
  <si>
    <r>
      <t>→　合計の設置台数を緑のセルに入力してください。</t>
    </r>
    <r>
      <rPr>
        <sz val="11"/>
        <color rgb="FFFF0000"/>
        <rFont val="UD デジタル 教科書体 NK-B"/>
        <family val="1"/>
        <charset val="128"/>
      </rPr>
      <t>合計５台まで</t>
    </r>
    <r>
      <rPr>
        <sz val="11"/>
        <color theme="1"/>
        <rFont val="UD デジタル 教科書体 NK-B"/>
        <family val="1"/>
        <charset val="128"/>
      </rPr>
      <t>確認可能です。</t>
    </r>
    <rPh sb="2" eb="4">
      <t>ゴウケイ</t>
    </rPh>
    <rPh sb="5" eb="7">
      <t>セッチ</t>
    </rPh>
    <rPh sb="7" eb="9">
      <t>ダイスウ</t>
    </rPh>
    <rPh sb="10" eb="11">
      <t>ミドリ</t>
    </rPh>
    <rPh sb="15" eb="17">
      <t>ニュウリョク</t>
    </rPh>
    <rPh sb="24" eb="26">
      <t>ゴウケイ</t>
    </rPh>
    <rPh sb="27" eb="28">
      <t>ダイ</t>
    </rPh>
    <rPh sb="30" eb="34">
      <t>カクニンカノウ</t>
    </rPh>
    <phoneticPr fontId="1"/>
  </si>
  <si>
    <t>使用期限は2026年9月です。</t>
    <rPh sb="0" eb="2">
      <t>シヨウ</t>
    </rPh>
    <rPh sb="2" eb="4">
      <t>キゲン</t>
    </rPh>
    <rPh sb="9" eb="10">
      <t>ネン</t>
    </rPh>
    <rPh sb="11" eb="12">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</si>
</sst>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sz val="6"/>
      <name val="游ゴシック"/>
      <family val="2"/>
      <charset val="128"/>
      <scheme val="minor"/>
    </font>
    <font>
      <sz val="14"/>
      <color theme="1"/>
      <name val="UD デジタル 教科書体 NK-B"/>
      <family val="1"/>
      <charset val="128"/>
    </font>
    <font>
      <sz val="11"/>
      <color theme="1"/>
      <name val="UD デジタル 教科書体 NK-B"/>
      <family val="1"/>
      <charset val="128"/>
    </font>
    <font>
      <sz val="11"/>
      <color theme="1"/>
      <name val="UD デジタル 教科書体 NK-R"/>
      <family val="1"/>
      <charset val="128"/>
    </font>
    <font>
      <b/>
      <sz val="14"/>
      <color theme="1"/>
      <name val="游ゴシック"/>
      <family val="1"/>
      <charset val="128"/>
      <scheme val="minor"/>
    </font>
    <font>
      <b/>
      <sz val="11"/>
      <color theme="1"/>
      <name val="Cambria Math"/>
      <family val="1"/>
      <charset val="1"/>
    </font>
    <font>
      <b/>
      <sz val="11"/>
      <color theme="1"/>
      <name val="Segoe UI Symbol"/>
      <family val="1"/>
      <charset val="1"/>
    </font>
    <font>
      <b/>
      <sz val="11"/>
      <color theme="1"/>
      <name val="ＭＳ Ｐ明朝"/>
      <family val="1"/>
      <charset val="128"/>
    </font>
    <font>
      <sz val="18"/>
      <color theme="0"/>
      <name val="游ゴシック"/>
      <family val="1"/>
      <charset val="128"/>
      <scheme val="minor"/>
    </font>
    <font>
      <sz val="18"/>
      <name val="游ゴシック"/>
      <family val="1"/>
      <charset val="128"/>
      <scheme val="minor"/>
    </font>
    <font>
      <sz val="18"/>
      <name val="游ゴシック"/>
      <family val="3"/>
      <charset val="128"/>
      <scheme val="minor"/>
    </font>
    <font>
      <sz val="16"/>
      <color theme="0"/>
      <name val="游ゴシック"/>
      <family val="3"/>
      <charset val="128"/>
      <scheme val="minor"/>
    </font>
    <font>
      <sz val="8"/>
      <color theme="1"/>
      <name val="UD デジタル 教科書体 NK-R"/>
      <family val="1"/>
      <charset val="128"/>
    </font>
    <font>
      <u/>
      <sz val="11"/>
      <color theme="10"/>
      <name val="游ゴシック"/>
      <family val="2"/>
      <charset val="128"/>
      <scheme val="minor"/>
    </font>
    <font>
      <sz val="8"/>
      <color theme="1"/>
      <name val="UD デジタル 教科書体 NK-B"/>
      <family val="1"/>
      <charset val="128"/>
    </font>
    <font>
      <sz val="12"/>
      <color theme="1"/>
      <name val="UD デジタル 教科書体 NK-B"/>
      <family val="1"/>
      <charset val="128"/>
    </font>
    <font>
      <sz val="16"/>
      <color theme="1"/>
      <name val="UD デジタル 教科書体 NK-B"/>
      <family val="1"/>
      <charset val="128"/>
    </font>
    <font>
      <sz val="12"/>
      <color theme="1"/>
      <name val="UD デジタル 教科書体 NK-R"/>
      <family val="1"/>
      <charset val="128"/>
    </font>
    <font>
      <sz val="12"/>
      <color rgb="FFFF0000"/>
      <name val="UD デジタル 教科書体 NK-B"/>
      <family val="1"/>
      <charset val="128"/>
    </font>
    <font>
      <sz val="8"/>
      <color theme="5" tint="-0.499984740745262"/>
      <name val="UD デジタル 教科書体 NK-R"/>
      <family val="1"/>
      <charset val="128"/>
    </font>
    <font>
      <sz val="9"/>
      <color theme="1"/>
      <name val="UD デジタル 教科書体 NK-B"/>
      <family val="1"/>
      <charset val="128"/>
    </font>
    <font>
      <sz val="8"/>
      <color rgb="FFFF0000"/>
      <name val="UD デジタル 教科書体 NK-B"/>
      <family val="1"/>
      <charset val="128"/>
    </font>
    <font>
      <sz val="11"/>
      <color theme="0" tint="-0.34998626667073579"/>
      <name val="UD デジタル 教科書体 NK-B"/>
      <family val="1"/>
      <charset val="128"/>
    </font>
    <font>
      <sz val="9"/>
      <color theme="0" tint="-0.34998626667073579"/>
      <name val="UD デジタル 教科書体 NK-B"/>
      <family val="1"/>
      <charset val="128"/>
    </font>
    <font>
      <sz val="9"/>
      <name val="UD デジタル 教科書体 NK-R"/>
      <family val="1"/>
      <charset val="128"/>
    </font>
    <font>
      <sz val="11"/>
      <color rgb="FFFF0000"/>
      <name val="UD デジタル 教科書体 NK-B"/>
      <family val="1"/>
      <charset val="128"/>
    </font>
    <font>
      <sz val="14"/>
      <color rgb="FF00B0F0"/>
      <name val="UD デジタル 教科書体 NK-B"/>
      <family val="1"/>
      <charset val="128"/>
    </font>
    <font>
      <sz val="9"/>
      <color rgb="FFC00000"/>
      <name val="UD デジタル 教科書体 NK-R"/>
      <family val="1"/>
      <charset val="128"/>
    </font>
    <font>
      <sz val="11"/>
      <color theme="0"/>
      <name val="游ゴシック"/>
      <family val="2"/>
      <charset val="128"/>
      <scheme val="minor"/>
    </font>
    <font>
      <sz val="9"/>
      <color theme="1"/>
      <name val="UD デジタル 教科書体 NK-R"/>
      <family val="1"/>
      <charset val="128"/>
    </font>
    <font>
      <sz val="9"/>
      <color rgb="FFFF0000"/>
      <name val="UD デジタル 教科書体 NK-B"/>
      <family val="1"/>
      <charset val="128"/>
    </font>
    <font>
      <sz val="10"/>
      <color theme="1"/>
      <name val="UD デジタル 教科書体 NK-R"/>
      <family val="1"/>
      <charset val="128"/>
    </font>
    <font>
      <sz val="10"/>
      <color theme="1"/>
      <name val="游ゴシック"/>
      <family val="2"/>
      <charset val="128"/>
      <scheme val="minor"/>
    </font>
    <font>
      <sz val="10"/>
      <color rgb="FFFF0000"/>
      <name val="UD デジタル 教科書体 NK-B"/>
      <family val="1"/>
      <charset val="128"/>
    </font>
    <font>
      <sz val="14"/>
      <color theme="1"/>
      <name val="UD デジタル 教科書体 NK-R"/>
      <family val="1"/>
      <charset val="128"/>
    </font>
    <font>
      <u/>
      <sz val="11"/>
      <color theme="10"/>
      <name val="UD デジタル 教科書体 NK-R"/>
      <family val="1"/>
      <charset val="128"/>
    </font>
    <font>
      <sz val="11"/>
      <color theme="0"/>
      <name val="UD デジタル 教科書体 NK-B"/>
      <family val="1"/>
      <charset val="128"/>
    </font>
    <font>
      <sz val="10"/>
      <color theme="0"/>
      <name val="游ゴシック"/>
      <family val="2"/>
      <charset val="128"/>
      <scheme val="minor"/>
    </font>
    <font>
      <sz val="9"/>
      <color theme="0"/>
      <name val="UD デジタル 教科書体 NK-R"/>
      <family val="1"/>
      <charset val="128"/>
    </font>
    <font>
      <sz val="11"/>
      <color theme="0"/>
      <name val="游ゴシック"/>
      <family val="3"/>
      <charset val="128"/>
      <scheme val="minor"/>
    </font>
  </fonts>
  <fills count="6">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rgb="FFCCFFFF"/>
        <bgColor indexed="64"/>
      </patternFill>
    </fill>
    <fill>
      <patternFill patternType="solid">
        <fgColor rgb="FFF8F8F8"/>
        <bgColor indexed="64"/>
      </patternFill>
    </fill>
  </fills>
  <borders count="13">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75">
    <xf numFmtId="0" fontId="0" fillId="0" borderId="0" xfId="0">
      <alignment vertical="center"/>
    </xf>
    <xf numFmtId="0" fontId="2" fillId="0" borderId="0" xfId="0" applyFont="1">
      <alignment vertical="center"/>
    </xf>
    <xf numFmtId="0" fontId="3" fillId="0" borderId="0" xfId="0" applyFont="1">
      <alignment vertical="center"/>
    </xf>
    <xf numFmtId="0" fontId="0" fillId="3" borderId="0" xfId="0" applyFill="1">
      <alignment vertical="center"/>
    </xf>
    <xf numFmtId="14" fontId="5" fillId="3" borderId="0" xfId="0" applyNumberFormat="1" applyFont="1" applyFill="1">
      <alignment vertical="center"/>
    </xf>
    <xf numFmtId="14" fontId="5" fillId="0" borderId="0" xfId="0" applyNumberFormat="1" applyFont="1">
      <alignment vertical="center"/>
    </xf>
    <xf numFmtId="14" fontId="5" fillId="2" borderId="0" xfId="0" applyNumberFormat="1" applyFont="1" applyFill="1">
      <alignment vertical="center"/>
    </xf>
    <xf numFmtId="14" fontId="6" fillId="0" borderId="0" xfId="0" applyNumberFormat="1" applyFont="1">
      <alignment vertical="center"/>
    </xf>
    <xf numFmtId="0" fontId="9" fillId="0" borderId="0" xfId="0" applyFont="1" applyAlignment="1">
      <alignment horizontal="center" vertical="center"/>
    </xf>
    <xf numFmtId="0" fontId="13" fillId="0" borderId="0" xfId="0" applyFont="1">
      <alignment vertical="center"/>
    </xf>
    <xf numFmtId="0" fontId="14" fillId="0" borderId="0" xfId="1">
      <alignment vertical="center"/>
    </xf>
    <xf numFmtId="0" fontId="4" fillId="0" borderId="0" xfId="0" applyFont="1">
      <alignment vertical="center"/>
    </xf>
    <xf numFmtId="0" fontId="0" fillId="2" borderId="0" xfId="0" quotePrefix="1" applyFill="1" applyAlignment="1" applyProtection="1">
      <alignment horizontal="center" vertical="center"/>
      <protection locked="0"/>
    </xf>
    <xf numFmtId="0" fontId="4" fillId="0" borderId="0" xfId="0" quotePrefix="1" applyFont="1">
      <alignment vertical="center"/>
    </xf>
    <xf numFmtId="0" fontId="17" fillId="0" borderId="0" xfId="0" applyFont="1">
      <alignment vertical="center"/>
    </xf>
    <xf numFmtId="0" fontId="19" fillId="0" borderId="0" xfId="0" applyFont="1">
      <alignment vertical="center"/>
    </xf>
    <xf numFmtId="0" fontId="20" fillId="0" borderId="0" xfId="0" applyFont="1" applyAlignment="1">
      <alignment horizontal="right" vertical="center"/>
    </xf>
    <xf numFmtId="0" fontId="20" fillId="0" borderId="0" xfId="0" applyFont="1" applyAlignment="1">
      <alignment horizontal="center" vertical="center"/>
    </xf>
    <xf numFmtId="0" fontId="12" fillId="0" borderId="0" xfId="0" applyFont="1" applyAlignment="1">
      <alignment horizontal="left" vertical="center"/>
    </xf>
    <xf numFmtId="0" fontId="22" fillId="0" borderId="0" xfId="0" applyFont="1" applyAlignment="1">
      <alignment vertical="center" wrapText="1"/>
    </xf>
    <xf numFmtId="0" fontId="16" fillId="0" borderId="1" xfId="0" applyFont="1" applyBorder="1">
      <alignment vertical="center"/>
    </xf>
    <xf numFmtId="0" fontId="3" fillId="2" borderId="1" xfId="0" applyFont="1" applyFill="1" applyBorder="1" applyProtection="1">
      <alignment vertical="center"/>
      <protection locked="0"/>
    </xf>
    <xf numFmtId="0" fontId="3" fillId="2" borderId="1" xfId="0" applyFont="1" applyFill="1" applyBorder="1" applyAlignment="1" applyProtection="1">
      <alignment horizontal="center" vertical="center"/>
      <protection locked="0"/>
    </xf>
    <xf numFmtId="0" fontId="3" fillId="0" borderId="1" xfId="0" applyFont="1" applyBorder="1">
      <alignment vertical="center"/>
    </xf>
    <xf numFmtId="0" fontId="3" fillId="0" borderId="1" xfId="0" applyFont="1" applyBorder="1" applyAlignment="1">
      <alignment horizontal="center" vertical="center"/>
    </xf>
    <xf numFmtId="0" fontId="20" fillId="0" borderId="1" xfId="0" applyFont="1" applyBorder="1" applyAlignment="1">
      <alignment horizontal="right" vertical="center"/>
    </xf>
    <xf numFmtId="0" fontId="23" fillId="0" borderId="1" xfId="0" applyFont="1" applyBorder="1" applyAlignment="1">
      <alignment horizontal="center" vertical="center"/>
    </xf>
    <xf numFmtId="0" fontId="24" fillId="0" borderId="1" xfId="0" applyFont="1" applyBorder="1" applyAlignment="1">
      <alignment horizontal="center" vertical="center"/>
    </xf>
    <xf numFmtId="0" fontId="21" fillId="0" borderId="1" xfId="0" applyFont="1" applyBorder="1" applyAlignment="1">
      <alignment horizontal="center" vertical="center"/>
    </xf>
    <xf numFmtId="0" fontId="25" fillId="0" borderId="1" xfId="0" applyFont="1" applyBorder="1" applyAlignment="1">
      <alignment horizontal="left" vertical="center" wrapText="1"/>
    </xf>
    <xf numFmtId="0" fontId="15" fillId="4" borderId="1" xfId="0" applyFont="1" applyFill="1" applyBorder="1" applyAlignment="1" applyProtection="1">
      <alignment horizontal="center" vertical="center"/>
      <protection locked="0"/>
    </xf>
    <xf numFmtId="0" fontId="15" fillId="4" borderId="3" xfId="0" applyFont="1" applyFill="1" applyBorder="1" applyAlignment="1" applyProtection="1">
      <alignment horizontal="center" vertical="center"/>
      <protection locked="0"/>
    </xf>
    <xf numFmtId="0" fontId="15" fillId="4" borderId="4" xfId="0" applyFont="1" applyFill="1" applyBorder="1" applyAlignment="1" applyProtection="1">
      <alignment horizontal="center" vertical="center"/>
      <protection locked="0"/>
    </xf>
    <xf numFmtId="0" fontId="15" fillId="4" borderId="5" xfId="0" applyFont="1" applyFill="1" applyBorder="1" applyAlignment="1" applyProtection="1">
      <alignment horizontal="center" vertical="center"/>
      <protection locked="0"/>
    </xf>
    <xf numFmtId="0" fontId="15" fillId="4" borderId="6" xfId="0" applyFont="1" applyFill="1" applyBorder="1" applyAlignment="1" applyProtection="1">
      <alignment horizontal="center" vertical="center"/>
      <protection locked="0"/>
    </xf>
    <xf numFmtId="0" fontId="15" fillId="4" borderId="8" xfId="0" applyFont="1" applyFill="1" applyBorder="1" applyAlignment="1" applyProtection="1">
      <alignment horizontal="center" vertical="center"/>
      <protection locked="0"/>
    </xf>
    <xf numFmtId="0" fontId="15" fillId="4" borderId="9" xfId="0" applyFont="1" applyFill="1" applyBorder="1" applyAlignment="1" applyProtection="1">
      <alignment horizontal="center" vertical="center"/>
      <protection locked="0"/>
    </xf>
    <xf numFmtId="0" fontId="20" fillId="0" borderId="0" xfId="0" applyFont="1" applyAlignment="1">
      <alignment horizontal="right" vertical="center" wrapText="1"/>
    </xf>
    <xf numFmtId="0" fontId="27" fillId="0" borderId="0" xfId="0" applyFont="1" applyAlignment="1">
      <alignment horizontal="center" vertical="center"/>
    </xf>
    <xf numFmtId="0" fontId="28" fillId="0" borderId="0" xfId="0" applyFont="1" applyAlignment="1">
      <alignment vertical="center" wrapText="1"/>
    </xf>
    <xf numFmtId="0" fontId="0" fillId="2" borderId="0" xfId="0" applyFill="1" applyProtection="1">
      <alignment vertical="center"/>
      <protection locked="0"/>
    </xf>
    <xf numFmtId="0" fontId="13" fillId="4" borderId="2" xfId="0" applyFont="1" applyFill="1" applyBorder="1">
      <alignment vertical="center"/>
    </xf>
    <xf numFmtId="0" fontId="13" fillId="5" borderId="10" xfId="0" applyFont="1" applyFill="1" applyBorder="1">
      <alignment vertical="center"/>
    </xf>
    <xf numFmtId="0" fontId="15" fillId="5" borderId="7" xfId="0" applyFont="1" applyFill="1" applyBorder="1" applyAlignment="1" applyProtection="1">
      <alignment horizontal="center" vertical="center"/>
      <protection locked="0"/>
    </xf>
    <xf numFmtId="0" fontId="13" fillId="5" borderId="11" xfId="0" applyFont="1" applyFill="1" applyBorder="1" applyAlignment="1">
      <alignment vertical="center" wrapText="1"/>
    </xf>
    <xf numFmtId="0" fontId="15" fillId="5" borderId="8" xfId="0" applyFont="1" applyFill="1" applyBorder="1" applyAlignment="1" applyProtection="1">
      <alignment horizontal="center" vertical="center"/>
      <protection locked="0"/>
    </xf>
    <xf numFmtId="0" fontId="15" fillId="5" borderId="1" xfId="0" applyFont="1" applyFill="1" applyBorder="1" applyAlignment="1" applyProtection="1">
      <alignment horizontal="center" vertical="center"/>
      <protection locked="0"/>
    </xf>
    <xf numFmtId="0" fontId="15" fillId="5" borderId="4" xfId="0" applyFont="1" applyFill="1" applyBorder="1" applyAlignment="1" applyProtection="1">
      <alignment horizontal="center" vertical="center"/>
      <protection locked="0"/>
    </xf>
    <xf numFmtId="0" fontId="13" fillId="5" borderId="11" xfId="0" applyFont="1" applyFill="1" applyBorder="1">
      <alignment vertical="center"/>
    </xf>
    <xf numFmtId="0" fontId="4" fillId="0" borderId="0" xfId="0" applyFont="1" applyAlignment="1">
      <alignment vertical="center" wrapText="1"/>
    </xf>
    <xf numFmtId="0" fontId="30" fillId="0" borderId="0" xfId="0" applyFont="1" applyAlignment="1">
      <alignment vertical="center" wrapText="1"/>
    </xf>
    <xf numFmtId="0" fontId="21" fillId="0" borderId="0" xfId="0" applyFont="1">
      <alignment vertical="center"/>
    </xf>
    <xf numFmtId="0" fontId="32" fillId="0" borderId="0" xfId="0" applyFont="1" applyAlignment="1">
      <alignment vertical="center" wrapText="1"/>
    </xf>
    <xf numFmtId="0" fontId="33" fillId="0" borderId="0" xfId="0" applyFont="1">
      <alignment vertical="center"/>
    </xf>
    <xf numFmtId="0" fontId="35" fillId="0" borderId="0" xfId="0" applyFont="1" applyAlignment="1">
      <alignment vertical="center" wrapText="1"/>
    </xf>
    <xf numFmtId="0" fontId="36" fillId="0" borderId="0" xfId="1" applyFont="1" applyAlignment="1">
      <alignment horizontal="right" vertical="center" wrapText="1"/>
    </xf>
    <xf numFmtId="0" fontId="2" fillId="0" borderId="0" xfId="0" applyFont="1" applyAlignment="1">
      <alignment vertical="center" wrapText="1"/>
    </xf>
    <xf numFmtId="0" fontId="37" fillId="0" borderId="0" xfId="0" applyFont="1">
      <alignment vertical="center"/>
    </xf>
    <xf numFmtId="0" fontId="29" fillId="0" borderId="0" xfId="0" applyFont="1">
      <alignment vertical="center"/>
    </xf>
    <xf numFmtId="0" fontId="38" fillId="0" borderId="0" xfId="0" applyFont="1" applyAlignment="1">
      <alignment vertical="center" wrapText="1"/>
    </xf>
    <xf numFmtId="0" fontId="29" fillId="0" borderId="0" xfId="0" applyFont="1" applyAlignment="1">
      <alignment vertical="center" wrapText="1"/>
    </xf>
    <xf numFmtId="0" fontId="13" fillId="4" borderId="11" xfId="0" applyFont="1" applyFill="1" applyBorder="1">
      <alignment vertical="center"/>
    </xf>
    <xf numFmtId="0" fontId="13" fillId="4" borderId="12" xfId="0" applyFont="1" applyFill="1" applyBorder="1">
      <alignment vertical="center"/>
    </xf>
    <xf numFmtId="0" fontId="39" fillId="0" borderId="0" xfId="0" applyFont="1" applyAlignment="1">
      <alignmen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left" vertical="center"/>
    </xf>
    <xf numFmtId="0" fontId="16" fillId="0" borderId="0" xfId="0" applyFont="1">
      <alignment vertical="center"/>
    </xf>
    <xf numFmtId="0" fontId="3" fillId="0" borderId="0" xfId="0" applyFont="1">
      <alignment vertical="center"/>
    </xf>
    <xf numFmtId="0" fontId="4" fillId="0" borderId="0" xfId="0" applyFont="1" applyAlignment="1">
      <alignment vertical="center" wrapText="1"/>
    </xf>
    <xf numFmtId="0" fontId="4" fillId="0" borderId="0" xfId="0" applyFont="1">
      <alignment vertical="center"/>
    </xf>
    <xf numFmtId="0" fontId="26" fillId="0" borderId="0" xfId="0" applyFont="1" applyAlignment="1">
      <alignment vertical="center" wrapText="1"/>
    </xf>
    <xf numFmtId="0" fontId="19" fillId="0" borderId="0" xfId="0" applyFont="1" applyAlignment="1">
      <alignment vertical="center" wrapText="1"/>
    </xf>
    <xf numFmtId="0" fontId="40" fillId="0" borderId="0" xfId="0" applyFont="1" applyAlignment="1">
      <alignment horizontal="center" vertical="center"/>
    </xf>
    <xf numFmtId="0" fontId="30" fillId="0" borderId="0" xfId="0" applyFont="1" applyAlignment="1">
      <alignment vertical="center" wrapText="1"/>
    </xf>
  </cellXfs>
  <cellStyles count="2">
    <cellStyle name="ハイパーリンク" xfId="1" builtinId="8"/>
    <cellStyle name="標準" xfId="0" builtinId="0"/>
  </cellStyles>
  <dxfs count="9">
    <dxf>
      <font>
        <color theme="0"/>
      </font>
    </dxf>
    <dxf>
      <font>
        <color theme="0"/>
      </font>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7"/>
        </patternFill>
      </fill>
    </dxf>
    <dxf>
      <font>
        <strike val="0"/>
        <color theme="0"/>
      </font>
    </dxf>
    <dxf>
      <font>
        <b/>
        <i val="0"/>
        <strike val="0"/>
        <color theme="0"/>
      </font>
      <fill>
        <patternFill>
          <bgColor rgb="FFFF0000"/>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border>
    </dxf>
    <dxf>
      <font>
        <b/>
        <i val="0"/>
        <strike val="0"/>
        <color theme="0"/>
      </font>
      <fill>
        <patternFill>
          <bgColor rgb="FFFF0000"/>
        </patternFill>
      </fill>
    </dxf>
  </dxfs>
  <tableStyles count="0" defaultTableStyle="TableStyleMedium2" defaultPivotStyle="PivotStyleLight16"/>
  <colors>
    <mruColors>
      <color rgb="FFCCFFFF"/>
      <color rgb="FFF8F8F8"/>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68580</xdr:colOff>
      <xdr:row>2</xdr:row>
      <xdr:rowOff>30480</xdr:rowOff>
    </xdr:from>
    <xdr:to>
      <xdr:col>11</xdr:col>
      <xdr:colOff>266700</xdr:colOff>
      <xdr:row>22</xdr:row>
      <xdr:rowOff>13716</xdr:rowOff>
    </xdr:to>
    <xdr:pic>
      <xdr:nvPicPr>
        <xdr:cNvPr id="2" name="図 1">
          <a:extLst>
            <a:ext uri="{FF2B5EF4-FFF2-40B4-BE49-F238E27FC236}">
              <a16:creationId xmlns:a16="http://schemas.microsoft.com/office/drawing/2014/main" id="{65D58F80-0C72-4DE8-8666-2EDDDCBEEE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460" y="259080"/>
          <a:ext cx="6903720" cy="4372356"/>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env.go.jp/hourei/05/00007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EFE80-B10F-4D75-9DDF-D6D1A2C3B710}">
  <sheetPr codeName="Sheet1"/>
  <dimension ref="B1:M30"/>
  <sheetViews>
    <sheetView showGridLines="0" tabSelected="1" topLeftCell="A4" zoomScale="96" zoomScaleNormal="96" workbookViewId="0">
      <selection activeCell="B4" sqref="B4:C4"/>
    </sheetView>
  </sheetViews>
  <sheetFormatPr defaultRowHeight="18" x14ac:dyDescent="0.55000000000000004"/>
  <cols>
    <col min="1" max="1" width="2.5" bestFit="1" customWidth="1"/>
    <col min="3" max="3" width="40.33203125" bestFit="1" customWidth="1"/>
    <col min="4" max="4" width="12.4140625" bestFit="1" customWidth="1"/>
  </cols>
  <sheetData>
    <row r="1" spans="2:13" ht="21" hidden="1" customHeight="1" x14ac:dyDescent="0.55000000000000004">
      <c r="B1" s="3"/>
      <c r="C1" s="4">
        <v>46295</v>
      </c>
      <c r="D1" s="4" t="s">
        <v>0</v>
      </c>
      <c r="E1" s="3"/>
      <c r="F1" s="3"/>
      <c r="G1" s="3"/>
      <c r="H1" s="3"/>
      <c r="I1" s="3"/>
      <c r="J1" s="3"/>
      <c r="K1" s="3"/>
    </row>
    <row r="2" spans="2:13" ht="3" hidden="1" customHeight="1" x14ac:dyDescent="0.55000000000000004">
      <c r="C2" s="5"/>
      <c r="D2" s="5"/>
    </row>
    <row r="3" spans="2:13" ht="21" hidden="1" customHeight="1" x14ac:dyDescent="0.55000000000000004">
      <c r="C3" s="6">
        <f ca="1">TODAY()</f>
        <v>45930</v>
      </c>
      <c r="D3" s="7" t="s">
        <v>1</v>
      </c>
      <c r="M3" s="10"/>
    </row>
    <row r="4" spans="2:13" ht="30.5" customHeight="1" x14ac:dyDescent="0.55000000000000004">
      <c r="B4" s="64" t="s">
        <v>121</v>
      </c>
      <c r="C4" s="65"/>
      <c r="D4" s="66" t="s">
        <v>118</v>
      </c>
      <c r="E4" s="66"/>
      <c r="F4" s="66"/>
      <c r="G4" s="66"/>
      <c r="H4" s="66"/>
      <c r="I4" s="66"/>
      <c r="J4" s="8"/>
      <c r="K4" s="8"/>
      <c r="M4" s="10"/>
    </row>
    <row r="5" spans="2:13" x14ac:dyDescent="0.55000000000000004">
      <c r="D5" s="73" t="s">
        <v>117</v>
      </c>
      <c r="E5" s="73"/>
      <c r="F5" s="73"/>
      <c r="G5" s="73"/>
      <c r="H5" s="73"/>
      <c r="I5" s="73"/>
    </row>
    <row r="6" spans="2:13" ht="18.5" x14ac:dyDescent="0.55000000000000004">
      <c r="B6" s="1" t="s">
        <v>3</v>
      </c>
    </row>
    <row r="7" spans="2:13" ht="43.25" customHeight="1" x14ac:dyDescent="0.55000000000000004">
      <c r="C7" s="69" t="s">
        <v>62</v>
      </c>
      <c r="D7" s="70"/>
      <c r="E7" s="70"/>
      <c r="F7" s="70"/>
      <c r="G7" s="70"/>
      <c r="H7" s="70"/>
      <c r="I7" s="70"/>
      <c r="J7" s="70"/>
      <c r="K7" s="70"/>
      <c r="L7" s="70"/>
    </row>
    <row r="8" spans="2:13" ht="31.25" customHeight="1" x14ac:dyDescent="0.55000000000000004">
      <c r="C8" s="69" t="s">
        <v>57</v>
      </c>
      <c r="D8" s="70"/>
      <c r="E8" s="70"/>
      <c r="F8" s="70"/>
      <c r="G8" s="70"/>
      <c r="H8" s="70"/>
      <c r="I8" s="70"/>
      <c r="J8" s="70"/>
      <c r="K8" s="70"/>
      <c r="L8" s="70"/>
    </row>
    <row r="9" spans="2:13" x14ac:dyDescent="0.55000000000000004">
      <c r="B9" s="67" t="s">
        <v>36</v>
      </c>
      <c r="C9" s="67"/>
      <c r="D9" s="67"/>
      <c r="E9" s="67"/>
      <c r="F9" s="67"/>
      <c r="G9" s="67"/>
      <c r="H9" s="67"/>
      <c r="I9" s="67"/>
      <c r="J9" s="67"/>
      <c r="K9" s="67"/>
      <c r="L9" s="67"/>
    </row>
    <row r="10" spans="2:13" ht="14" customHeight="1" x14ac:dyDescent="0.55000000000000004">
      <c r="C10" s="11" t="s">
        <v>32</v>
      </c>
    </row>
    <row r="11" spans="2:13" ht="10" customHeight="1" x14ac:dyDescent="0.55000000000000004">
      <c r="B11" s="2"/>
      <c r="C11" s="9" t="s">
        <v>51</v>
      </c>
      <c r="D11" s="2"/>
      <c r="E11" s="2"/>
      <c r="F11" s="2"/>
      <c r="G11" s="2"/>
      <c r="H11" s="2"/>
      <c r="I11" s="2"/>
      <c r="J11" s="2"/>
      <c r="K11" s="2"/>
      <c r="L11" s="2"/>
    </row>
    <row r="12" spans="2:13" ht="14" customHeight="1" x14ac:dyDescent="0.55000000000000004">
      <c r="C12" s="11" t="s">
        <v>33</v>
      </c>
    </row>
    <row r="13" spans="2:13" ht="10" customHeight="1" x14ac:dyDescent="0.55000000000000004">
      <c r="B13" s="2"/>
      <c r="C13" s="9" t="s">
        <v>52</v>
      </c>
      <c r="D13" s="2"/>
      <c r="E13" s="2"/>
      <c r="F13" s="2"/>
      <c r="G13" s="2"/>
      <c r="H13" s="2"/>
      <c r="I13" s="2"/>
      <c r="J13" s="2"/>
      <c r="K13" s="2"/>
      <c r="L13" s="2"/>
    </row>
    <row r="14" spans="2:13" ht="14" customHeight="1" x14ac:dyDescent="0.55000000000000004">
      <c r="C14" s="11" t="s">
        <v>34</v>
      </c>
      <c r="G14" s="71" t="str">
        <f>IF(E17="(1)","公共用水域に、し尿や雑排水を排水する場合は、浄化槽の設置が義務づけられています。「印刷産業における環境関連法規集（2022年版）」p57を確認してください。","")</f>
        <v/>
      </c>
      <c r="H14" s="71"/>
      <c r="I14" s="71"/>
      <c r="J14" s="71"/>
      <c r="K14" s="71"/>
      <c r="L14" s="71"/>
    </row>
    <row r="15" spans="2:13" ht="10" customHeight="1" x14ac:dyDescent="0.55000000000000004">
      <c r="B15" s="2"/>
      <c r="C15" s="9" t="s">
        <v>53</v>
      </c>
      <c r="D15" s="2"/>
      <c r="E15" s="2"/>
      <c r="F15" s="2"/>
      <c r="G15" s="71"/>
      <c r="H15" s="71"/>
      <c r="I15" s="71"/>
      <c r="J15" s="71"/>
      <c r="K15" s="71"/>
      <c r="L15" s="71"/>
    </row>
    <row r="16" spans="2:13" ht="10" customHeight="1" x14ac:dyDescent="0.55000000000000004">
      <c r="B16" s="2"/>
      <c r="C16" s="9"/>
      <c r="D16" s="2"/>
      <c r="E16" s="2"/>
      <c r="F16" s="2"/>
      <c r="G16" s="71"/>
      <c r="H16" s="71"/>
      <c r="I16" s="71"/>
      <c r="J16" s="71"/>
      <c r="K16" s="71"/>
      <c r="L16" s="71"/>
    </row>
    <row r="17" spans="2:12" x14ac:dyDescent="0.55000000000000004">
      <c r="C17" s="2" t="s">
        <v>49</v>
      </c>
      <c r="E17" s="12"/>
      <c r="G17" s="71"/>
      <c r="H17" s="71"/>
      <c r="I17" s="71"/>
      <c r="J17" s="71"/>
      <c r="K17" s="71"/>
      <c r="L17" s="71"/>
    </row>
    <row r="19" spans="2:12" x14ac:dyDescent="0.55000000000000004">
      <c r="B19" s="67" t="s">
        <v>37</v>
      </c>
      <c r="C19" s="67"/>
      <c r="D19" s="67"/>
      <c r="E19" s="67"/>
      <c r="F19" s="67"/>
      <c r="G19" s="67"/>
      <c r="H19" s="67"/>
      <c r="I19" s="67"/>
      <c r="J19" s="67"/>
      <c r="K19" s="67"/>
      <c r="L19" s="67"/>
    </row>
    <row r="20" spans="2:12" ht="10" customHeight="1" x14ac:dyDescent="0.55000000000000004">
      <c r="B20" s="2"/>
      <c r="C20" s="9" t="s">
        <v>35</v>
      </c>
      <c r="D20" s="2"/>
      <c r="E20" s="2"/>
      <c r="F20" s="2"/>
      <c r="G20" s="2"/>
      <c r="H20" s="2"/>
      <c r="I20" s="2"/>
      <c r="J20" s="2"/>
      <c r="K20" s="2"/>
      <c r="L20" s="2"/>
    </row>
    <row r="21" spans="2:12" ht="14" customHeight="1" x14ac:dyDescent="0.55000000000000004">
      <c r="C21" s="11" t="s">
        <v>40</v>
      </c>
      <c r="E21" s="2"/>
      <c r="F21" s="2"/>
      <c r="G21" s="2"/>
      <c r="H21" s="2"/>
      <c r="I21" s="2"/>
      <c r="J21" s="2"/>
      <c r="K21" s="2"/>
      <c r="L21" s="2"/>
    </row>
    <row r="22" spans="2:12" ht="14" customHeight="1" x14ac:dyDescent="0.55000000000000004">
      <c r="C22" s="11" t="s">
        <v>41</v>
      </c>
      <c r="E22" s="2"/>
      <c r="F22" s="2"/>
      <c r="G22" s="2"/>
      <c r="H22" s="2"/>
      <c r="I22" s="2"/>
      <c r="J22" s="2"/>
      <c r="K22" s="2"/>
      <c r="L22" s="2"/>
    </row>
    <row r="23" spans="2:12" ht="14" customHeight="1" x14ac:dyDescent="0.55000000000000004">
      <c r="C23" s="11" t="s">
        <v>42</v>
      </c>
      <c r="E23" s="2"/>
      <c r="F23" s="2"/>
      <c r="G23" s="2"/>
      <c r="H23" s="2"/>
      <c r="I23" s="2"/>
      <c r="J23" s="2"/>
      <c r="K23" s="2"/>
      <c r="L23" s="2"/>
    </row>
    <row r="24" spans="2:12" ht="14" customHeight="1" x14ac:dyDescent="0.55000000000000004">
      <c r="C24" s="11" t="s">
        <v>43</v>
      </c>
      <c r="E24" s="2"/>
      <c r="F24" s="2"/>
      <c r="G24" s="2"/>
      <c r="H24" s="2"/>
      <c r="I24" s="2"/>
      <c r="J24" s="2"/>
      <c r="K24" s="2"/>
      <c r="L24" s="2"/>
    </row>
    <row r="25" spans="2:12" ht="14" customHeight="1" x14ac:dyDescent="0.55000000000000004">
      <c r="C25" s="13" t="s">
        <v>4</v>
      </c>
      <c r="E25" s="2"/>
      <c r="F25" s="2"/>
      <c r="G25" s="2"/>
      <c r="H25" s="2"/>
      <c r="I25" s="2"/>
      <c r="J25" s="2"/>
      <c r="K25" s="2"/>
      <c r="L25" s="2"/>
    </row>
    <row r="26" spans="2:12" ht="10" customHeight="1" x14ac:dyDescent="0.55000000000000004">
      <c r="C26" s="9" t="s">
        <v>50</v>
      </c>
      <c r="D26" s="9"/>
      <c r="E26" s="9"/>
      <c r="F26" s="9"/>
      <c r="G26" s="9"/>
      <c r="H26" s="9"/>
      <c r="I26" s="9"/>
      <c r="J26" s="9"/>
      <c r="K26" s="9"/>
      <c r="L26" s="9"/>
    </row>
    <row r="27" spans="2:12" x14ac:dyDescent="0.55000000000000004">
      <c r="C27" s="2" t="s">
        <v>120</v>
      </c>
      <c r="G27" s="15" t="str">
        <f>IF(E28&gt;0,"「設置施設一覧」シートを記入してください","")</f>
        <v/>
      </c>
    </row>
    <row r="28" spans="2:12" x14ac:dyDescent="0.55000000000000004">
      <c r="C28" s="2" t="s">
        <v>38</v>
      </c>
      <c r="E28" s="40"/>
      <c r="G28" s="72" t="str">
        <f>IF(E28="","",IF(E28=0,"法規制を受ける施設がないため、水濁法、下水道法の適用を受けません。",""))</f>
        <v/>
      </c>
      <c r="H28" s="72"/>
      <c r="I28" s="72"/>
      <c r="J28" s="72"/>
      <c r="K28" s="72"/>
      <c r="L28" s="72"/>
    </row>
    <row r="29" spans="2:12" x14ac:dyDescent="0.55000000000000004">
      <c r="G29" s="72"/>
      <c r="H29" s="72"/>
      <c r="I29" s="72"/>
      <c r="J29" s="72"/>
      <c r="K29" s="72"/>
      <c r="L29" s="72"/>
    </row>
    <row r="30" spans="2:12" x14ac:dyDescent="0.55000000000000004">
      <c r="B30" s="68"/>
      <c r="C30" s="68"/>
      <c r="D30" s="68"/>
      <c r="E30" s="68"/>
      <c r="F30" s="68"/>
      <c r="G30" s="68"/>
      <c r="H30" s="68"/>
      <c r="I30" s="68"/>
      <c r="J30" s="68"/>
      <c r="K30" s="68"/>
      <c r="L30" s="68"/>
    </row>
  </sheetData>
  <sheetProtection algorithmName="SHA-512" hashValue="OCh4gx0vNj5WTkUzdI+2SG50wPJPqLWFN2IlTKTqgbtENQxvij4YPMuTDrXOvpyM+wVhB00GqiJkM7XT7LMV6Q==" saltValue="CDCoacpluDppnThQgqLgpQ==" spinCount="100000" sheet="1" objects="1" scenarios="1"/>
  <mergeCells count="10">
    <mergeCell ref="B4:C4"/>
    <mergeCell ref="D4:I4"/>
    <mergeCell ref="B19:L19"/>
    <mergeCell ref="B30:L30"/>
    <mergeCell ref="B9:L9"/>
    <mergeCell ref="C7:L7"/>
    <mergeCell ref="C8:L8"/>
    <mergeCell ref="G14:L17"/>
    <mergeCell ref="G28:L29"/>
    <mergeCell ref="D5:I5"/>
  </mergeCells>
  <phoneticPr fontId="1"/>
  <conditionalFormatting sqref="D4:I5">
    <cfRule type="expression" dxfId="8" priority="1">
      <formula>$C$3&gt;$C$1</formula>
    </cfRule>
  </conditionalFormatting>
  <dataValidations count="2">
    <dataValidation type="list" allowBlank="1" showInputMessage="1" showErrorMessage="1" sqref="E17" xr:uid="{5392F215-EAB4-47E9-ACFC-71D6FB3C5D92}">
      <formula1>"'(1),'(2),'(3)"</formula1>
    </dataValidation>
    <dataValidation type="list" allowBlank="1" showInputMessage="1" showErrorMessage="1" errorTitle="入力上限" error="5台までしか確認できません。" sqref="E28" xr:uid="{B19620A4-8E37-40A7-A499-1C8DB3108C73}">
      <formula1>"0,1,2,3,4,5"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1FF90-99F1-4567-9408-7BE0EA886EAA}">
  <dimension ref="B1:I45"/>
  <sheetViews>
    <sheetView showGridLines="0" zoomScale="90" zoomScaleNormal="90" workbookViewId="0">
      <selection activeCell="B1" sqref="B1"/>
    </sheetView>
  </sheetViews>
  <sheetFormatPr defaultColWidth="8.83203125" defaultRowHeight="14.5" x14ac:dyDescent="0.55000000000000004"/>
  <cols>
    <col min="1" max="1" width="2.9140625" style="2" bestFit="1" customWidth="1"/>
    <col min="2" max="2" width="50.5" style="2" bestFit="1" customWidth="1"/>
    <col min="3" max="3" width="26.4140625" style="2" customWidth="1"/>
    <col min="4" max="5" width="26.4140625" style="2" bestFit="1" customWidth="1"/>
    <col min="6" max="6" width="26.4140625" style="2" customWidth="1"/>
    <col min="7" max="7" width="26.4140625" style="2" bestFit="1" customWidth="1"/>
    <col min="8" max="8" width="8.83203125" style="2"/>
    <col min="9" max="9" width="2.4140625" style="2" hidden="1" customWidth="1"/>
    <col min="10" max="16384" width="8.83203125" style="2"/>
  </cols>
  <sheetData>
    <row r="1" spans="2:9" ht="26.5" x14ac:dyDescent="0.55000000000000004">
      <c r="B1" s="14" t="s">
        <v>39</v>
      </c>
      <c r="C1" s="18" t="s">
        <v>2</v>
      </c>
      <c r="D1" s="18"/>
      <c r="E1" s="18"/>
      <c r="F1" s="18"/>
      <c r="G1" s="18"/>
    </row>
    <row r="2" spans="2:9" ht="9" hidden="1" customHeight="1" x14ac:dyDescent="0.55000000000000004">
      <c r="B2" s="14"/>
      <c r="C2" s="17">
        <f>IF(水質関連!$E$28&gt;=1,1,0)</f>
        <v>0</v>
      </c>
      <c r="D2" s="17">
        <f>IF(水質関連!$E$28&gt;=2,1,0)</f>
        <v>0</v>
      </c>
      <c r="E2" s="17">
        <f>IF(水質関連!$E$28&gt;=3,1,0)</f>
        <v>0</v>
      </c>
      <c r="F2" s="17">
        <f>IF(水質関連!$E$28&gt;=4,1,0)</f>
        <v>0</v>
      </c>
      <c r="G2" s="17">
        <f>IF(水質関連!$E$28&gt;=5,1,0)</f>
        <v>0</v>
      </c>
    </row>
    <row r="3" spans="2:9" ht="18.5" x14ac:dyDescent="0.55000000000000004">
      <c r="B3" s="38" t="str">
        <f>IFERROR(_xlfn.IFS(水質関連!E17="(1)","公共用水域",水質関連!E17="(2)","分流式下水道",水質関連!E17="(3)","合併式下水道"),"")</f>
        <v/>
      </c>
    </row>
    <row r="4" spans="2:9" ht="32.4" customHeight="1" x14ac:dyDescent="0.55000000000000004">
      <c r="B4" s="20" t="s">
        <v>47</v>
      </c>
      <c r="C4" s="21"/>
      <c r="D4" s="21"/>
      <c r="E4" s="21"/>
      <c r="F4" s="21"/>
      <c r="G4" s="21"/>
    </row>
    <row r="5" spans="2:9" ht="16" x14ac:dyDescent="0.55000000000000004">
      <c r="B5" s="20" t="s">
        <v>48</v>
      </c>
      <c r="C5" s="22"/>
      <c r="D5" s="22"/>
      <c r="E5" s="22"/>
      <c r="F5" s="22"/>
      <c r="G5" s="22"/>
    </row>
    <row r="6" spans="2:9" x14ac:dyDescent="0.55000000000000004">
      <c r="B6" s="23" t="s">
        <v>44</v>
      </c>
      <c r="C6" s="24" t="str">
        <f>IF(C5="フィルム自現機","23の2イ",IF(C5="PS版自現機","23の2ロ",IF(C5="表面処理施設",65,IF(C5="メッキ施設","66","---"))))</f>
        <v>---</v>
      </c>
      <c r="D6" s="24" t="str">
        <f t="shared" ref="D6:G6" si="0">IF(D5="フィルム自現機","23の2イ",IF(D5="PS版自現機","23の2ロ",IF(D5="表面処理施設",65,IF(D5="メッキ施設","66","---"))))</f>
        <v>---</v>
      </c>
      <c r="E6" s="24" t="str">
        <f t="shared" si="0"/>
        <v>---</v>
      </c>
      <c r="F6" s="24" t="str">
        <f t="shared" si="0"/>
        <v>---</v>
      </c>
      <c r="G6" s="24" t="str">
        <f t="shared" si="0"/>
        <v>---</v>
      </c>
    </row>
    <row r="7" spans="2:9" hidden="1" x14ac:dyDescent="0.55000000000000004">
      <c r="B7" s="25" t="s">
        <v>55</v>
      </c>
      <c r="C7" s="26" t="str">
        <f>IF(AND(OR(水質関連!$E$17="(1)",水質関連!$E$17="(2)"),OR(C$5="フィルム自現機",C$5="PS版自現機",C$5="表面処理施設",C$5="メッキ施設")),"水濁法の設置届届出","")</f>
        <v/>
      </c>
      <c r="D7" s="26" t="str">
        <f>IF(AND(OR(水質関連!$E$17="(1)",水質関連!$E$17="(2)")*OR(D$5="フィルム自現機",D$5="PS版自現機",D$5="表面処理施設",D$5="メッキ施設")),"水濁法の設置届届出","")</f>
        <v/>
      </c>
      <c r="E7" s="26" t="str">
        <f>IF(AND(OR(水質関連!$E$17="(1)",水質関連!$E$17="(2)")*OR(E$5="フィルム自現機",E$5="PS版自現機",E$5="表面処理施設",E$5="メッキ施設")),"水濁法の設置届届出","")</f>
        <v/>
      </c>
      <c r="F7" s="26" t="str">
        <f>IF(AND(OR(水質関連!$E$17="(1)",水質関連!$E$17="(2)")*OR(F$5="フィルム自現機",F$5="PS版自現機",F$5="表面処理施設",F$5="メッキ施設")),"水濁法の設置届届出","")</f>
        <v/>
      </c>
      <c r="G7" s="26" t="str">
        <f>IF(AND(OR(水質関連!$E$17="(1)",水質関連!$E$17="(2)")*OR(G$5="フィルム自現機",G$5="PS版自現機",G$5="表面処理施設",G$5="メッキ施設")),"水濁法の設置届届出","")</f>
        <v/>
      </c>
    </row>
    <row r="8" spans="2:9" ht="28.75" hidden="1" customHeight="1" x14ac:dyDescent="0.55000000000000004">
      <c r="B8" s="25" t="s">
        <v>56</v>
      </c>
      <c r="C8" s="27" t="str">
        <f>IF(AND(水質関連!$E$17="(1)",OR(C$5="フィルム自現機",C$5="PS版自現機",C$5="表面処理施設",C$5="メッキ施設")),"水濁法の設置届届出",IF(AND(水質関連!$E$17="(2)",OR(C$5="フィルム自現機",C$5="PS版自現機",C$5="表面処理施設",C$5="メッキ施設")),"水濁法及び下水道法の設置届届出",IF(AND(水質関連!$E$17="(3)",OR(C$5="フィルム自現機",C$5="PS版自現機",C$5="表面処理施設",C$5="メッキ施設")),"下水道法の設置届届出","")))</f>
        <v/>
      </c>
      <c r="D8" s="27" t="str">
        <f>IF(AND(水質関連!$E$17="(1)",OR(D$5="フィルム自現機",D$5="PS版自現機",D$5="表面処理施設",D$5="メッキ施設")),"水濁法の設置届届出",IF(AND(水質関連!$E$17="(2)",OR(D$5="フィルム自現機",D$5="PS版自現機",D$5="表面処理施設",D$5="メッキ施設")),"水濁法及び下水道法の設置届届出",IF(AND(水質関連!$E$17="(3)",OR(D$5="フィルム自現機",D$5="PS版自現機",D$5="表面処理施設",D$5="メッキ施設")),"下水道法の設置届届出","")))</f>
        <v/>
      </c>
      <c r="E8" s="27" t="str">
        <f>IF(AND(水質関連!$E$17="(1)",OR(E$5="フィルム自現機",E$5="PS版自現機",E$5="表面処理施設",E$5="メッキ施設")),"水濁法の設置届届出",IF(AND(水質関連!$E$17="(2)",OR(E$5="フィルム自現機",E$5="PS版自現機",E$5="表面処理施設",E$5="メッキ施設")),"水濁法及び下水道法の設置届届出",IF(AND(水質関連!$E$17="(3)",OR(E$5="フィルム自現機",E$5="PS版自現機",E$5="表面処理施設",E$5="メッキ施設")),"下水道法の設置届届出","")))</f>
        <v/>
      </c>
      <c r="F8" s="27" t="str">
        <f>IF(AND(水質関連!$E$17="(1)",OR(F$5="フィルム自現機",F$5="PS版自現機",F$5="表面処理施設",F$5="メッキ施設")),"水濁法の設置届届出",IF(AND(水質関連!$E$17="(2)",OR(F$5="フィルム自現機",F$5="PS版自現機",F$5="表面処理施設",F$5="メッキ施設")),"水濁法及び下水道法の設置届届出",IF(AND(水質関連!$E$17="(3)",OR(F$5="フィルム自現機",F$5="PS版自現機",F$5="表面処理施設",F$5="メッキ施設")),"下水道法の設置届届出","")))</f>
        <v/>
      </c>
      <c r="G8" s="27" t="str">
        <f>IF(AND(水質関連!$E$17="(1)",OR(G$5="フィルム自現機",G$5="PS版自現機",G$5="表面処理施設",G$5="メッキ施設")),"水濁法の設置届届出",IF(AND(水質関連!$E$17="(2)",OR(G$5="フィルム自現機",G$5="PS版自現機",G$5="表面処理施設",G$5="メッキ施設")),"水濁法及び下水道法の設置届届出",IF(AND(水質関連!$E$17="(3)",OR(G$5="フィルム自現機",G$5="PS版自現機",G$5="表面処理施設",G$5="メッキ施設")),"下水道法の設置届届出","")))</f>
        <v/>
      </c>
    </row>
    <row r="9" spans="2:9" ht="28.75" customHeight="1" x14ac:dyDescent="0.55000000000000004">
      <c r="B9" s="23" t="s">
        <v>65</v>
      </c>
      <c r="C9" s="28" t="str">
        <f>IFERROR(IF(C13=1,"",IF(C12=0,IF(AND(水質関連!$E$17="(1)",OR(C$5="フィルム自現機",C$5="PS版自現機",C$5="表面処理施設",C$5="メッキ施設")),"水濁法の設置届届出",IF(AND(水質関連!$E$17="(2)",OR(C$5="フィルム自現機",C$5="PS版自現機",C$5="表面処理施設",C$5="メッキ施設")),"水濁法及び下水道法の設置届届出",IF(AND(水質関連!$E$17="(3)",OR(C$5="フィルム自現機",C$5="PS版自現機",C$5="表面処理施設",C$5="メッキ施設")),"下水道法の設置届届出",""))),_xlfn.IFS(AND(水質関連!$E$17="(1)",OR(C$5="フィルム自現機",C$5="PS版自現機",C$5="表面処理施設",C$5="メッキ施設",C$5="貯蔵施設")),"水濁法の設置届届出",AND(水質関連!$E$17="(2)",OR(C$5="フィルム自現機",C$5="PS版自現機",C$5="表面処理施設",C$5="メッキ施設")),"水濁法及び下水道法の設置届届出",AND(水質関連!$E$17="(2)",C$5="貯蔵施設"),"水濁法の設置届届出",AND(水質関連!$E$17="(3)",OR(C$5="フィルム自現機",C$5="PS版自現機",C$5="表面処理施設",C$5="メッキ施設")),"水濁法及び下水道法の設置届届出",AND(水質関連!$E$17="(3)",C$5="貯蔵施設"),"水濁法の設置届届出"))),"")</f>
        <v/>
      </c>
      <c r="D9" s="28" t="str">
        <f>IFERROR(IF(D13=1,"",IF(D12=0,IF(AND(水質関連!$E$17="(1)",OR(D$5="フィルム自現機",D$5="PS版自現機",D$5="表面処理施設",D$5="メッキ施設")),"水濁法の設置届届出",IF(AND(水質関連!$E$17="(2)",OR(D$5="フィルム自現機",D$5="PS版自現機",D$5="表面処理施設",D$5="メッキ施設")),"水濁法及び下水道法の設置届届出",IF(AND(水質関連!$E$17="(3)",OR(D$5="フィルム自現機",D$5="PS版自現機",D$5="表面処理施設",D$5="メッキ施設")),"下水道法の設置届届出",""))),_xlfn.IFS(AND(水質関連!$E$17="(1)",OR(D$5="フィルム自現機",D$5="PS版自現機",D$5="表面処理施設",D$5="メッキ施設",D$5="貯蔵施設")),"水濁法の設置届届出",AND(水質関連!$E$17="(2)",OR(D$5="フィルム自現機",D$5="PS版自現機",D$5="表面処理施設",D$5="メッキ施設")),"水濁法及び下水道法の設置届届出",AND(水質関連!$E$17="(2)",D$5="貯蔵施設"),"水濁法の設置届届出",AND(水質関連!$E$17="(3)",OR(D$5="フィルム自現機",D$5="PS版自現機",D$5="表面処理施設",D$5="メッキ施設")),"水濁法及び下水道法の設置届届出",AND(水質関連!$E$17="(3)",D$5="貯蔵施設"),"水濁法の設置届届出"))),"")</f>
        <v/>
      </c>
      <c r="E9" s="28" t="str">
        <f>IFERROR(IF(E13=1,"",IF(E12=0,IF(AND(水質関連!$E$17="(1)",OR(E$5="フィルム自現機",E$5="PS版自現機",E$5="表面処理施設",E$5="メッキ施設")),"水濁法の設置届届出",IF(AND(水質関連!$E$17="(2)",OR(E$5="フィルム自現機",E$5="PS版自現機",E$5="表面処理施設",E$5="メッキ施設")),"水濁法及び下水道法の設置届届出",IF(AND(水質関連!$E$17="(3)",OR(E$5="フィルム自現機",E$5="PS版自現機",E$5="表面処理施設",E$5="メッキ施設")),"下水道法の設置届届出",""))),_xlfn.IFS(AND(水質関連!$E$17="(1)",OR(E$5="フィルム自現機",E$5="PS版自現機",E$5="表面処理施設",E$5="メッキ施設",E$5="貯蔵施設")),"水濁法の設置届届出",AND(水質関連!$E$17="(2)",OR(E$5="フィルム自現機",E$5="PS版自現機",E$5="表面処理施設",E$5="メッキ施設")),"水濁法及び下水道法の設置届届出",AND(水質関連!$E$17="(2)",E$5="貯蔵施設"),"水濁法の設置届届出",AND(水質関連!$E$17="(3)",OR(E$5="フィルム自現機",E$5="PS版自現機",E$5="表面処理施設",E$5="メッキ施設")),"水濁法及び下水道法の設置届届出",AND(水質関連!$E$17="(3)",E$5="貯蔵施設"),"水濁法の設置届届出"))),"")</f>
        <v/>
      </c>
      <c r="F9" s="28" t="str">
        <f>IFERROR(IF(F13=1,"",IF(F12=0,IF(AND(水質関連!$E$17="(1)",OR(F$5="フィルム自現機",F$5="PS版自現機",F$5="表面処理施設",F$5="メッキ施設")),"水濁法の設置届届出",IF(AND(水質関連!$E$17="(2)",OR(F$5="フィルム自現機",F$5="PS版自現機",F$5="表面処理施設",F$5="メッキ施設")),"水濁法及び下水道法の設置届届出",IF(AND(水質関連!$E$17="(3)",OR(F$5="フィルム自現機",F$5="PS版自現機",F$5="表面処理施設",F$5="メッキ施設")),"下水道法の設置届届出",""))),_xlfn.IFS(AND(水質関連!$E$17="(1)",OR(F$5="フィルム自現機",F$5="PS版自現機",F$5="表面処理施設",F$5="メッキ施設",F$5="貯蔵施設")),"水濁法の設置届届出",AND(水質関連!$E$17="(2)",OR(F$5="フィルム自現機",F$5="PS版自現機",F$5="表面処理施設",F$5="メッキ施設")),"水濁法及び下水道法の設置届届出",AND(水質関連!$E$17="(2)",F$5="貯蔵施設"),"水濁法の設置届届出",AND(水質関連!$E$17="(3)",OR(F$5="フィルム自現機",F$5="PS版自現機",F$5="表面処理施設",F$5="メッキ施設")),"水濁法及び下水道法の設置届届出",AND(水質関連!$E$17="(3)",F$5="貯蔵施設"),"水濁法の設置届届出"))),"")</f>
        <v/>
      </c>
      <c r="G9" s="28" t="str">
        <f>IFERROR(IF(G13=1,"",IF(G12=0,IF(AND(水質関連!$E$17="(1)",OR(G$5="フィルム自現機",G$5="PS版自現機",G$5="表面処理施設",G$5="メッキ施設")),"水濁法の設置届届出",IF(AND(水質関連!$E$17="(2)",OR(G$5="フィルム自現機",G$5="PS版自現機",G$5="表面処理施設",G$5="メッキ施設")),"水濁法及び下水道法の設置届届出",IF(AND(水質関連!$E$17="(3)",OR(G$5="フィルム自現機",G$5="PS版自現機",G$5="表面処理施設",G$5="メッキ施設")),"下水道法の設置届届出",""))),_xlfn.IFS(AND(水質関連!$E$17="(1)",OR(G$5="フィルム自現機",G$5="PS版自現機",G$5="表面処理施設",G$5="メッキ施設",G$5="貯蔵施設")),"水濁法の設置届届出",AND(水質関連!$E$17="(2)",OR(G$5="フィルム自現機",G$5="PS版自現機",G$5="表面処理施設",G$5="メッキ施設")),"水濁法及び下水道法の設置届届出",AND(水質関連!$E$17="(2)",G$5="貯蔵施設"),"水濁法の設置届届出",AND(水質関連!$E$17="(3)",OR(G$5="フィルム自現機",G$5="PS版自現機",G$5="表面処理施設",G$5="メッキ施設")),"水濁法及び下水道法の設置届届出",AND(水質関連!$E$17="(3)",G$5="貯蔵施設"),"水濁法の設置届届出"))),"")</f>
        <v/>
      </c>
      <c r="I9" s="39" t="s">
        <v>64</v>
      </c>
    </row>
    <row r="10" spans="2:9" ht="48" x14ac:dyDescent="0.55000000000000004">
      <c r="B10" s="23" t="s">
        <v>66</v>
      </c>
      <c r="C10" s="29" t="str">
        <f t="shared" ref="C10:D10" si="1">IFERROR(IF(C$5="貯蔵施設","",IF(LEFT(C9,3)="水濁法","瀬戸内法又は湖沼法の適用を受ける場合があります。「瀬戸内法適用区域」「湖沼法適用区域」シートで確認してください。","")),"")</f>
        <v/>
      </c>
      <c r="D10" s="29" t="str">
        <f t="shared" si="1"/>
        <v/>
      </c>
      <c r="E10" s="29" t="str">
        <f>IFERROR(IF(E$5="貯蔵施設","",IF(LEFT(E9,3)="水濁法","瀬戸内法又は湖沼法の適用を受ける場合があります。「瀬戸内法適用区域」「湖沼法適用区域」シートで確認してください。","")),"")</f>
        <v/>
      </c>
      <c r="F10" s="29" t="str">
        <f t="shared" ref="F10:G10" si="2">IFERROR(IF(F$5="貯蔵施設","",IF(LEFT(F9,3)="水濁法","瀬戸内法又は湖沼法の適用を受ける場合があります。「瀬戸内法適用区域」「湖沼法適用区域」シートで確認してください。","")),"")</f>
        <v/>
      </c>
      <c r="G10" s="29" t="str">
        <f t="shared" si="2"/>
        <v/>
      </c>
      <c r="I10" s="39" t="s">
        <v>95</v>
      </c>
    </row>
    <row r="11" spans="2:9" ht="60" x14ac:dyDescent="0.55000000000000004">
      <c r="B11" s="23" t="s">
        <v>67</v>
      </c>
      <c r="C11" s="29" t="str">
        <f>IFERROR(IF(AND(OR(水質関連!$E$17="(1)",水質関連!$E$17="(2)"),OR(C$5="フィルム自現機",C$5="PS版自現機",C$5="表面処理施設",C$5="メッキ施設"),設置施設一覧!C12=1),"公害防止統括者、公害防止管理者、及びそれぞれの代理者を選任し、届出が必要です。「印刷産業における環境関連法規集（2022年版）」p79を確認してください。",""),"")</f>
        <v/>
      </c>
      <c r="D11" s="29" t="str">
        <f>IFERROR(IF(AND(OR(水質関連!$E$17="(1)",水質関連!$E$17="(2)"),OR(D$5="フィルム自現機",D$5="PS版自現機",D$5="表面処理施設",D$5="メッキ施設"),設置施設一覧!D12=1),"公害防止統括者、公害防止管理者、及びそれぞれの代理者を選任し、届出が必要です。「印刷産業における環境関連法規集（2022年版）」p79を確認してください。",""),"")</f>
        <v/>
      </c>
      <c r="E11" s="29" t="str">
        <f>IFERROR(IF(AND(OR(水質関連!$E$17="(1)",水質関連!$E$17="(2)"),OR(E$5="フィルム自現機",E$5="PS版自現機",E$5="表面処理施設",E$5="メッキ施設"),設置施設一覧!E12=1),"公害防止統括者、公害防止管理者、及びそれぞれの代理者を選任し、届出が必要です。「印刷産業における環境関連法規集（2022年版）」p79を確認してください。",""),"")</f>
        <v/>
      </c>
      <c r="F11" s="29" t="str">
        <f>IFERROR(IF(AND(OR(水質関連!$E$17="(1)",水質関連!$E$17="(2)"),OR(F$5="フィルム自現機",F$5="PS版自現機",F$5="表面処理施設",F$5="メッキ施設"),設置施設一覧!F12=1),"公害防止統括者、公害防止管理者、及びそれぞれの代理者を選任し、届出が必要です。「印刷産業における環境関連法規集（2022年版）」p79を確認してください。",""),"")</f>
        <v/>
      </c>
      <c r="G11" s="29" t="str">
        <f>IFERROR(IF(AND(OR(水質関連!$E$17="(1)",水質関連!$E$17="(2)"),OR(G$5="フィルム自現機",G$5="PS版自現機",G$5="表面処理施設",G$5="メッキ施設"),設置施設一覧!G12=1),"公害防止統括者、公害防止管理者、及びそれぞれの代理者を選任し、届出が必要です。「印刷産業における環境関連法規集（2022年版）」p79を確認してください。",""),"")</f>
        <v/>
      </c>
      <c r="I11" s="39" t="s">
        <v>63</v>
      </c>
    </row>
    <row r="12" spans="2:9" ht="9" hidden="1" customHeight="1" x14ac:dyDescent="0.55000000000000004">
      <c r="B12" s="16" t="s">
        <v>54</v>
      </c>
      <c r="C12" s="17">
        <f>IF(C16="●",0,IF(COUNTIF(C$17:C$44,"●")&gt;0,1,0))</f>
        <v>0</v>
      </c>
      <c r="D12" s="17">
        <f t="shared" ref="D12:G12" si="3">IF(COUNTIF(D$17:D$44,"●")&gt;0,1,0)</f>
        <v>0</v>
      </c>
      <c r="E12" s="17">
        <f t="shared" si="3"/>
        <v>0</v>
      </c>
      <c r="F12" s="17">
        <f t="shared" si="3"/>
        <v>0</v>
      </c>
      <c r="G12" s="17">
        <f t="shared" si="3"/>
        <v>0</v>
      </c>
    </row>
    <row r="13" spans="2:9" ht="9" hidden="1" customHeight="1" x14ac:dyDescent="0.55000000000000004">
      <c r="B13" s="16" t="s">
        <v>119</v>
      </c>
      <c r="C13" s="17">
        <f>IF(C14="含まれる有害物質を選択しているにも関わらず、「0 以下の物質は含まれていない」も●を選択しています。どちらかを削除してください。",1,0)</f>
        <v>0</v>
      </c>
      <c r="D13" s="17">
        <f t="shared" ref="D13:G13" si="4">IF(D14="含まれる有害物質を選択しているにも関わらず、「0 以下の物質は含まれていない」も●を選択しています。どちらかを削除してください。",1,0)</f>
        <v>0</v>
      </c>
      <c r="E13" s="17">
        <f t="shared" si="4"/>
        <v>0</v>
      </c>
      <c r="F13" s="17">
        <f t="shared" si="4"/>
        <v>0</v>
      </c>
      <c r="G13" s="17">
        <f t="shared" si="4"/>
        <v>0</v>
      </c>
    </row>
    <row r="14" spans="2:9" ht="36" x14ac:dyDescent="0.55000000000000004">
      <c r="B14" s="37"/>
      <c r="C14" s="19" t="str">
        <f>IFERROR(_xlfn.IFS(AND(C16="●",COUNTIF(C$17:C$44,"●")&gt;0),"含まれる有害物質を選択しているにも関わらず、「0 以下の物質は含まれていない」も●を選択しています。どちらかを削除してください。",AND(C16="",COUNTIF(C$17:C$44,"●")=0),"含まれる物質を確認してください。含まれる物質がない場合は、「0 以下の物質は含まれていない」に●を入力してください。"),"")</f>
        <v>含まれる物質を確認してください。含まれる物質がない場合は、「0 以下の物質は含まれていない」に●を入力してください。</v>
      </c>
      <c r="D14" s="19" t="str">
        <f t="shared" ref="D14:G14" si="5">IFERROR(_xlfn.IFS(AND(D16="●",COUNTIF(D$17:D$44,"●")&gt;0),"含まれる有害物質を選択しているにも関わらず、「0 以下の物質は含まれていない」も●を選択しています。どちらかを削除してください。",AND(D16="",COUNTIF(D$17:D$44,"●")=0),"含まれる物質を確認してください。含まれる物質がない場合は、「0 以下の物質は含まれていない」に●を入力してください。"),"")</f>
        <v>含まれる物質を確認してください。含まれる物質がない場合は、「0 以下の物質は含まれていない」に●を入力してください。</v>
      </c>
      <c r="E14" s="19" t="str">
        <f t="shared" si="5"/>
        <v>含まれる物質を確認してください。含まれる物質がない場合は、「0 以下の物質は含まれていない」に●を入力してください。</v>
      </c>
      <c r="F14" s="19" t="str">
        <f t="shared" si="5"/>
        <v>含まれる物質を確認してください。含まれる物質がない場合は、「0 以下の物質は含まれていない」に●を入力してください。</v>
      </c>
      <c r="G14" s="19" t="str">
        <f t="shared" si="5"/>
        <v>含まれる物質を確認してください。含まれる物質がない場合は、「0 以下の物質は含まれていない」に●を入力してください。</v>
      </c>
      <c r="I14" s="39" t="s">
        <v>61</v>
      </c>
    </row>
    <row r="15" spans="2:9" x14ac:dyDescent="0.55000000000000004">
      <c r="B15" s="2" t="s">
        <v>45</v>
      </c>
    </row>
    <row r="16" spans="2:9" ht="10" customHeight="1" x14ac:dyDescent="0.55000000000000004">
      <c r="B16" s="41" t="s">
        <v>58</v>
      </c>
      <c r="C16" s="31"/>
      <c r="D16" s="31"/>
      <c r="E16" s="31"/>
      <c r="F16" s="31"/>
      <c r="G16" s="31"/>
    </row>
    <row r="17" spans="2:7" ht="10" customHeight="1" x14ac:dyDescent="0.55000000000000004">
      <c r="B17" s="42" t="s">
        <v>6</v>
      </c>
      <c r="C17" s="43"/>
      <c r="D17" s="43"/>
      <c r="E17" s="43"/>
      <c r="F17" s="43"/>
      <c r="G17" s="43"/>
    </row>
    <row r="18" spans="2:7" ht="10" customHeight="1" x14ac:dyDescent="0.55000000000000004">
      <c r="B18" s="61" t="s">
        <v>7</v>
      </c>
      <c r="C18" s="35"/>
      <c r="D18" s="35"/>
      <c r="E18" s="35"/>
      <c r="F18" s="35"/>
      <c r="G18" s="35"/>
    </row>
    <row r="19" spans="2:7" ht="42" x14ac:dyDescent="0.55000000000000004">
      <c r="B19" s="44" t="s">
        <v>46</v>
      </c>
      <c r="C19" s="45"/>
      <c r="D19" s="45"/>
      <c r="E19" s="45"/>
      <c r="F19" s="45"/>
      <c r="G19" s="45"/>
    </row>
    <row r="20" spans="2:7" ht="10" customHeight="1" x14ac:dyDescent="0.55000000000000004">
      <c r="B20" s="61" t="s">
        <v>8</v>
      </c>
      <c r="C20" s="35"/>
      <c r="D20" s="30"/>
      <c r="E20" s="30"/>
      <c r="F20" s="30"/>
      <c r="G20" s="32"/>
    </row>
    <row r="21" spans="2:7" ht="10" customHeight="1" x14ac:dyDescent="0.55000000000000004">
      <c r="B21" s="48" t="s">
        <v>9</v>
      </c>
      <c r="C21" s="45"/>
      <c r="D21" s="46"/>
      <c r="E21" s="46"/>
      <c r="F21" s="46"/>
      <c r="G21" s="47"/>
    </row>
    <row r="22" spans="2:7" ht="10" customHeight="1" x14ac:dyDescent="0.55000000000000004">
      <c r="B22" s="61" t="s">
        <v>10</v>
      </c>
      <c r="C22" s="35"/>
      <c r="D22" s="30"/>
      <c r="E22" s="30"/>
      <c r="F22" s="30"/>
      <c r="G22" s="32"/>
    </row>
    <row r="23" spans="2:7" ht="10" customHeight="1" x14ac:dyDescent="0.55000000000000004">
      <c r="B23" s="48" t="s">
        <v>11</v>
      </c>
      <c r="C23" s="45"/>
      <c r="D23" s="46"/>
      <c r="E23" s="46"/>
      <c r="F23" s="46"/>
      <c r="G23" s="47"/>
    </row>
    <row r="24" spans="2:7" ht="10" customHeight="1" x14ac:dyDescent="0.55000000000000004">
      <c r="B24" s="61" t="s">
        <v>12</v>
      </c>
      <c r="C24" s="35"/>
      <c r="D24" s="30"/>
      <c r="E24" s="30"/>
      <c r="F24" s="30"/>
      <c r="G24" s="32"/>
    </row>
    <row r="25" spans="2:7" ht="10" customHeight="1" x14ac:dyDescent="0.55000000000000004">
      <c r="B25" s="48" t="s">
        <v>13</v>
      </c>
      <c r="C25" s="45"/>
      <c r="D25" s="46"/>
      <c r="E25" s="46"/>
      <c r="F25" s="46"/>
      <c r="G25" s="47"/>
    </row>
    <row r="26" spans="2:7" ht="10" customHeight="1" x14ac:dyDescent="0.55000000000000004">
      <c r="B26" s="61" t="s">
        <v>14</v>
      </c>
      <c r="C26" s="35"/>
      <c r="D26" s="30"/>
      <c r="E26" s="30"/>
      <c r="F26" s="30"/>
      <c r="G26" s="32"/>
    </row>
    <row r="27" spans="2:7" ht="10" customHeight="1" x14ac:dyDescent="0.55000000000000004">
      <c r="B27" s="48" t="s">
        <v>15</v>
      </c>
      <c r="C27" s="45"/>
      <c r="D27" s="46"/>
      <c r="E27" s="46"/>
      <c r="F27" s="46"/>
      <c r="G27" s="47"/>
    </row>
    <row r="28" spans="2:7" ht="10" customHeight="1" x14ac:dyDescent="0.55000000000000004">
      <c r="B28" s="61" t="s">
        <v>16</v>
      </c>
      <c r="C28" s="35"/>
      <c r="D28" s="30"/>
      <c r="E28" s="30"/>
      <c r="F28" s="30"/>
      <c r="G28" s="32"/>
    </row>
    <row r="29" spans="2:7" ht="10" customHeight="1" x14ac:dyDescent="0.55000000000000004">
      <c r="B29" s="48" t="s">
        <v>17</v>
      </c>
      <c r="C29" s="45"/>
      <c r="D29" s="46"/>
      <c r="E29" s="46"/>
      <c r="F29" s="46"/>
      <c r="G29" s="47"/>
    </row>
    <row r="30" spans="2:7" ht="10" customHeight="1" x14ac:dyDescent="0.55000000000000004">
      <c r="B30" s="61" t="s">
        <v>18</v>
      </c>
      <c r="C30" s="35"/>
      <c r="D30" s="30"/>
      <c r="E30" s="30"/>
      <c r="F30" s="30"/>
      <c r="G30" s="32"/>
    </row>
    <row r="31" spans="2:7" ht="10" customHeight="1" x14ac:dyDescent="0.55000000000000004">
      <c r="B31" s="48" t="s">
        <v>19</v>
      </c>
      <c r="C31" s="45"/>
      <c r="D31" s="46"/>
      <c r="E31" s="46"/>
      <c r="F31" s="46"/>
      <c r="G31" s="47"/>
    </row>
    <row r="32" spans="2:7" ht="10" customHeight="1" x14ac:dyDescent="0.55000000000000004">
      <c r="B32" s="61" t="s">
        <v>5</v>
      </c>
      <c r="C32" s="35"/>
      <c r="D32" s="30"/>
      <c r="E32" s="30"/>
      <c r="F32" s="30"/>
      <c r="G32" s="32"/>
    </row>
    <row r="33" spans="2:7" ht="10" customHeight="1" x14ac:dyDescent="0.55000000000000004">
      <c r="B33" s="48" t="s">
        <v>20</v>
      </c>
      <c r="C33" s="45"/>
      <c r="D33" s="46"/>
      <c r="E33" s="46"/>
      <c r="F33" s="46"/>
      <c r="G33" s="47"/>
    </row>
    <row r="34" spans="2:7" ht="10" customHeight="1" x14ac:dyDescent="0.55000000000000004">
      <c r="B34" s="61" t="s">
        <v>21</v>
      </c>
      <c r="C34" s="35"/>
      <c r="D34" s="30"/>
      <c r="E34" s="30"/>
      <c r="F34" s="30"/>
      <c r="G34" s="32"/>
    </row>
    <row r="35" spans="2:7" ht="10" customHeight="1" x14ac:dyDescent="0.55000000000000004">
      <c r="B35" s="48" t="s">
        <v>22</v>
      </c>
      <c r="C35" s="45"/>
      <c r="D35" s="46"/>
      <c r="E35" s="46"/>
      <c r="F35" s="46"/>
      <c r="G35" s="47"/>
    </row>
    <row r="36" spans="2:7" ht="10" customHeight="1" x14ac:dyDescent="0.55000000000000004">
      <c r="B36" s="61" t="s">
        <v>23</v>
      </c>
      <c r="C36" s="35"/>
      <c r="D36" s="30"/>
      <c r="E36" s="30"/>
      <c r="F36" s="30"/>
      <c r="G36" s="32"/>
    </row>
    <row r="37" spans="2:7" ht="10" customHeight="1" x14ac:dyDescent="0.55000000000000004">
      <c r="B37" s="48" t="s">
        <v>24</v>
      </c>
      <c r="C37" s="45"/>
      <c r="D37" s="46"/>
      <c r="E37" s="46"/>
      <c r="F37" s="46"/>
      <c r="G37" s="47"/>
    </row>
    <row r="38" spans="2:7" ht="10" customHeight="1" x14ac:dyDescent="0.55000000000000004">
      <c r="B38" s="61" t="s">
        <v>25</v>
      </c>
      <c r="C38" s="35"/>
      <c r="D38" s="30"/>
      <c r="E38" s="30"/>
      <c r="F38" s="30"/>
      <c r="G38" s="32"/>
    </row>
    <row r="39" spans="2:7" ht="10" customHeight="1" x14ac:dyDescent="0.55000000000000004">
      <c r="B39" s="48" t="s">
        <v>26</v>
      </c>
      <c r="C39" s="45"/>
      <c r="D39" s="46"/>
      <c r="E39" s="46"/>
      <c r="F39" s="46"/>
      <c r="G39" s="47"/>
    </row>
    <row r="40" spans="2:7" ht="10" customHeight="1" x14ac:dyDescent="0.55000000000000004">
      <c r="B40" s="61" t="s">
        <v>27</v>
      </c>
      <c r="C40" s="35"/>
      <c r="D40" s="30"/>
      <c r="E40" s="30"/>
      <c r="F40" s="30"/>
      <c r="G40" s="32"/>
    </row>
    <row r="41" spans="2:7" ht="10" customHeight="1" x14ac:dyDescent="0.55000000000000004">
      <c r="B41" s="48" t="s">
        <v>28</v>
      </c>
      <c r="C41" s="45"/>
      <c r="D41" s="46"/>
      <c r="E41" s="46"/>
      <c r="F41" s="46"/>
      <c r="G41" s="47"/>
    </row>
    <row r="42" spans="2:7" ht="10" customHeight="1" x14ac:dyDescent="0.55000000000000004">
      <c r="B42" s="61" t="s">
        <v>29</v>
      </c>
      <c r="C42" s="35"/>
      <c r="D42" s="30"/>
      <c r="E42" s="30"/>
      <c r="F42" s="30"/>
      <c r="G42" s="32"/>
    </row>
    <row r="43" spans="2:7" ht="10" customHeight="1" x14ac:dyDescent="0.55000000000000004">
      <c r="B43" s="48" t="s">
        <v>30</v>
      </c>
      <c r="C43" s="45"/>
      <c r="D43" s="46"/>
      <c r="E43" s="46"/>
      <c r="F43" s="46"/>
      <c r="G43" s="47"/>
    </row>
    <row r="44" spans="2:7" ht="10" customHeight="1" x14ac:dyDescent="0.55000000000000004">
      <c r="B44" s="62" t="s">
        <v>31</v>
      </c>
      <c r="C44" s="36"/>
      <c r="D44" s="33"/>
      <c r="E44" s="33"/>
      <c r="F44" s="33"/>
      <c r="G44" s="34"/>
    </row>
    <row r="45" spans="2:7" ht="18" customHeight="1" x14ac:dyDescent="0.55000000000000004"/>
  </sheetData>
  <sheetProtection algorithmName="SHA-512" hashValue="opVXvRN5mDWDvcE1d4HH9Z0qDELnBcxJrO3OLja8R383q5018EpmIA0CJHMK5STRhzUUFXnvHVfHFWAKcSC2/w==" saltValue="JF/8EUd7yZNWbFebvjLNxA==" spinCount="100000" sheet="1" objects="1" scenarios="1"/>
  <phoneticPr fontId="1"/>
  <conditionalFormatting sqref="C14:G14">
    <cfRule type="expression" dxfId="3" priority="9">
      <formula>C$13=1</formula>
    </cfRule>
  </conditionalFormatting>
  <conditionalFormatting sqref="D4:G11 C9 C10:G11 C16 D16:G44">
    <cfRule type="expression" dxfId="2" priority="17">
      <formula>C$2=0</formula>
    </cfRule>
  </conditionalFormatting>
  <dataValidations count="2">
    <dataValidation type="list" allowBlank="1" showInputMessage="1" showErrorMessage="1" sqref="C5:G5" xr:uid="{AD484C46-52BC-4532-B702-098EEEEC4AB5}">
      <formula1>"フィルム自現機,PS版自現機,表面処理施設,メッキ施設,貯蔵施設"</formula1>
    </dataValidation>
    <dataValidation type="list" allowBlank="1" showInputMessage="1" showErrorMessage="1" sqref="C16:G44" xr:uid="{267480AD-67BE-4018-8882-B19B1A08CEB6}">
      <formula1>"●,"</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6" id="{7FA4FF2D-8C83-4A70-8BF1-7B776E9F490F}">
            <xm:f>水質関連!$E$28=0</xm:f>
            <x14:dxf>
              <font>
                <color theme="0"/>
              </font>
              <fill>
                <patternFill>
                  <bgColor theme="0"/>
                </patternFill>
              </fill>
              <border>
                <left style="thin">
                  <color theme="0"/>
                </left>
                <right style="thin">
                  <color theme="0"/>
                </right>
                <top style="thin">
                  <color theme="0"/>
                </top>
                <bottom style="thin">
                  <color theme="0"/>
                </bottom>
              </border>
            </x14:dxf>
          </x14:cfRule>
          <xm:sqref>B1:B3 B4:G11 B15:G44</xm:sqref>
        </x14:conditionalFormatting>
        <x14:conditionalFormatting xmlns:xm="http://schemas.microsoft.com/office/excel/2006/main">
          <x14:cfRule type="expression" priority="7" id="{47653A4B-9E68-4C17-ADD0-F9F84675ABE9}">
            <xm:f>水質関連!$C$3&gt;水質関連!$C$1</xm:f>
            <x14:dxf>
              <font>
                <color theme="0"/>
              </font>
              <fill>
                <patternFill>
                  <bgColor theme="0"/>
                </patternFill>
              </fill>
              <border>
                <left style="thin">
                  <color theme="0"/>
                </left>
                <right style="thin">
                  <color theme="0"/>
                </right>
                <top style="thin">
                  <color theme="0"/>
                </top>
                <bottom style="thin">
                  <color theme="0"/>
                </bottom>
                <vertical/>
                <horizontal/>
              </border>
            </x14:dxf>
          </x14:cfRule>
          <xm:sqref>B6:G11 B12:B14 B15:G44</xm:sqref>
        </x14:conditionalFormatting>
        <x14:conditionalFormatting xmlns:xm="http://schemas.microsoft.com/office/excel/2006/main">
          <x14:cfRule type="expression" priority="8" id="{D212041B-CD73-4820-B808-1D42A6996FCD}">
            <xm:f>水質関連!$C$3&gt;水質関連!$C$1</xm:f>
            <x14:dxf>
              <font>
                <b/>
                <i val="0"/>
                <strike val="0"/>
                <color theme="0"/>
              </font>
              <fill>
                <patternFill>
                  <bgColor rgb="FFFF0000"/>
                </patternFill>
              </fill>
            </x14:dxf>
          </x14:cfRule>
          <xm:sqref>C1:G1</xm:sqref>
        </x14:conditionalFormatting>
        <x14:conditionalFormatting xmlns:xm="http://schemas.microsoft.com/office/excel/2006/main">
          <x14:cfRule type="expression" priority="1" id="{28DB9EEB-5F26-4736-A199-451A1D484466}">
            <xm:f>水質関連!$E$28=0</xm:f>
            <x14:dxf>
              <font>
                <strike val="0"/>
                <color theme="0"/>
              </font>
            </x14:dxf>
          </x14:cfRule>
          <xm:sqref>C14:G14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1FC29-2E9F-499B-9D62-498447C78385}">
  <dimension ref="B1:X35"/>
  <sheetViews>
    <sheetView workbookViewId="0">
      <selection activeCell="M11" sqref="M11"/>
    </sheetView>
  </sheetViews>
  <sheetFormatPr defaultColWidth="8.83203125" defaultRowHeight="14.5" x14ac:dyDescent="0.55000000000000004"/>
  <cols>
    <col min="1" max="1" width="2.4140625" style="2" bestFit="1" customWidth="1"/>
    <col min="2" max="13" width="8.83203125" style="2"/>
    <col min="14" max="14" width="8.83203125" style="57"/>
    <col min="15" max="16384" width="8.83203125" style="2"/>
  </cols>
  <sheetData>
    <row r="1" spans="2:2" ht="18.5" x14ac:dyDescent="0.55000000000000004">
      <c r="B1" s="1" t="s">
        <v>59</v>
      </c>
    </row>
    <row r="2" spans="2:2" ht="18.5" x14ac:dyDescent="0.55000000000000004">
      <c r="B2" s="1" t="s">
        <v>60</v>
      </c>
    </row>
    <row r="6" spans="2:2" ht="18" customHeight="1" x14ac:dyDescent="0.55000000000000004"/>
    <row r="8" spans="2:2" ht="18" customHeight="1" x14ac:dyDescent="0.55000000000000004"/>
    <row r="9" spans="2:2" ht="18" customHeight="1" x14ac:dyDescent="0.55000000000000004"/>
    <row r="10" spans="2:2" ht="18" customHeight="1" x14ac:dyDescent="0.55000000000000004"/>
    <row r="11" spans="2:2" ht="18" customHeight="1" x14ac:dyDescent="0.55000000000000004"/>
    <row r="12" spans="2:2" ht="18" customHeight="1" x14ac:dyDescent="0.55000000000000004"/>
    <row r="13" spans="2:2" ht="18" customHeight="1" x14ac:dyDescent="0.55000000000000004"/>
    <row r="14" spans="2:2" ht="18" customHeight="1" x14ac:dyDescent="0.55000000000000004"/>
    <row r="15" spans="2:2" ht="18" customHeight="1" x14ac:dyDescent="0.55000000000000004"/>
    <row r="16" spans="2:2" ht="18" customHeight="1" x14ac:dyDescent="0.55000000000000004"/>
    <row r="17" spans="2:24" ht="18" customHeight="1" x14ac:dyDescent="0.55000000000000004"/>
    <row r="18" spans="2:24" ht="18" customHeight="1" x14ac:dyDescent="0.55000000000000004"/>
    <row r="19" spans="2:24" ht="18" customHeight="1" x14ac:dyDescent="0.55000000000000004"/>
    <row r="20" spans="2:24" ht="18" customHeight="1" x14ac:dyDescent="0.55000000000000004"/>
    <row r="21" spans="2:24" ht="18" customHeight="1" x14ac:dyDescent="0.55000000000000004"/>
    <row r="22" spans="2:24" ht="18" customHeight="1" x14ac:dyDescent="0.55000000000000004"/>
    <row r="23" spans="2:24" ht="18" customHeight="1" x14ac:dyDescent="0.55000000000000004"/>
    <row r="24" spans="2:24" ht="18" customHeight="1" x14ac:dyDescent="0.55000000000000004">
      <c r="B24" s="68" t="s">
        <v>116</v>
      </c>
      <c r="C24" s="68"/>
      <c r="D24" s="68"/>
      <c r="E24" s="68"/>
      <c r="F24" s="68"/>
      <c r="G24" s="68"/>
      <c r="H24" s="68"/>
      <c r="I24" s="68"/>
      <c r="J24" s="68"/>
      <c r="K24" s="68"/>
      <c r="L24" s="68"/>
    </row>
    <row r="25" spans="2:24" ht="18" customHeight="1" x14ac:dyDescent="0.55000000000000004">
      <c r="B25" s="68" t="s">
        <v>68</v>
      </c>
      <c r="C25" s="68"/>
      <c r="D25" s="68"/>
      <c r="E25" s="68"/>
      <c r="F25" s="68"/>
      <c r="G25" s="68"/>
      <c r="H25" s="68"/>
      <c r="I25" s="68"/>
      <c r="J25" s="68"/>
      <c r="K25" s="68"/>
      <c r="L25" s="68"/>
    </row>
    <row r="26" spans="2:24" ht="72" x14ac:dyDescent="0.55000000000000004">
      <c r="B26" s="74" t="s">
        <v>76</v>
      </c>
      <c r="C26" s="74"/>
      <c r="D26" s="74"/>
      <c r="E26" s="74"/>
      <c r="F26" s="74"/>
      <c r="G26" s="74"/>
      <c r="H26" s="74"/>
      <c r="I26" s="74"/>
      <c r="J26" s="74"/>
      <c r="K26" s="74"/>
      <c r="L26" s="74"/>
      <c r="M26" s="51"/>
      <c r="N26" s="63" t="s">
        <v>69</v>
      </c>
      <c r="O26" s="50"/>
      <c r="P26" s="50"/>
      <c r="Q26" s="50"/>
      <c r="R26" s="50"/>
      <c r="S26" s="50"/>
      <c r="T26" s="50"/>
      <c r="U26" s="50"/>
      <c r="V26" s="50"/>
      <c r="W26" s="50"/>
      <c r="X26" s="50"/>
    </row>
    <row r="27" spans="2:24" ht="84" x14ac:dyDescent="0.55000000000000004">
      <c r="B27" s="74" t="s">
        <v>77</v>
      </c>
      <c r="C27" s="74"/>
      <c r="D27" s="74"/>
      <c r="E27" s="74"/>
      <c r="F27" s="74"/>
      <c r="G27" s="74"/>
      <c r="H27" s="74"/>
      <c r="I27" s="74"/>
      <c r="J27" s="74"/>
      <c r="K27" s="74"/>
      <c r="L27" s="74"/>
      <c r="M27" s="51"/>
      <c r="N27" s="63" t="s">
        <v>71</v>
      </c>
    </row>
    <row r="28" spans="2:24" ht="72" x14ac:dyDescent="0.55000000000000004">
      <c r="B28" s="74" t="s">
        <v>78</v>
      </c>
      <c r="C28" s="74"/>
      <c r="D28" s="74"/>
      <c r="E28" s="74"/>
      <c r="F28" s="74"/>
      <c r="G28" s="74"/>
      <c r="H28" s="74"/>
      <c r="I28" s="74"/>
      <c r="J28" s="74"/>
      <c r="K28" s="74"/>
      <c r="L28" s="74"/>
      <c r="M28" s="51"/>
      <c r="N28" s="63" t="s">
        <v>69</v>
      </c>
    </row>
    <row r="29" spans="2:24" ht="36" x14ac:dyDescent="0.55000000000000004">
      <c r="B29" s="74" t="s">
        <v>79</v>
      </c>
      <c r="C29" s="74"/>
      <c r="D29" s="74"/>
      <c r="E29" s="74"/>
      <c r="F29" s="74"/>
      <c r="G29" s="74"/>
      <c r="H29" s="74"/>
      <c r="I29" s="74"/>
      <c r="J29" s="74"/>
      <c r="K29" s="74"/>
      <c r="L29" s="74"/>
      <c r="M29" s="51"/>
      <c r="N29" s="63" t="s">
        <v>72</v>
      </c>
    </row>
    <row r="30" spans="2:24" ht="96" x14ac:dyDescent="0.55000000000000004">
      <c r="B30" s="74" t="s">
        <v>80</v>
      </c>
      <c r="C30" s="74"/>
      <c r="D30" s="74"/>
      <c r="E30" s="74"/>
      <c r="F30" s="74"/>
      <c r="G30" s="74"/>
      <c r="H30" s="74"/>
      <c r="I30" s="74"/>
      <c r="J30" s="74"/>
      <c r="K30" s="74"/>
      <c r="L30" s="74"/>
      <c r="M30" s="51"/>
      <c r="N30" s="63" t="s">
        <v>70</v>
      </c>
    </row>
    <row r="31" spans="2:24" ht="60" x14ac:dyDescent="0.55000000000000004">
      <c r="B31" s="74" t="s">
        <v>81</v>
      </c>
      <c r="C31" s="74"/>
      <c r="D31" s="74"/>
      <c r="E31" s="74"/>
      <c r="F31" s="74"/>
      <c r="G31" s="74"/>
      <c r="H31" s="74"/>
      <c r="I31" s="74"/>
      <c r="J31" s="74"/>
      <c r="K31" s="74"/>
      <c r="L31" s="74"/>
      <c r="M31" s="51"/>
      <c r="N31" s="63" t="s">
        <v>73</v>
      </c>
    </row>
    <row r="32" spans="2:24" x14ac:dyDescent="0.55000000000000004">
      <c r="B32" s="74" t="s">
        <v>82</v>
      </c>
      <c r="C32" s="74"/>
      <c r="D32" s="74"/>
      <c r="E32" s="74"/>
      <c r="F32" s="74"/>
      <c r="G32" s="74"/>
      <c r="H32" s="74"/>
      <c r="I32" s="74"/>
      <c r="J32" s="74"/>
      <c r="K32" s="74"/>
      <c r="L32" s="74"/>
      <c r="M32" s="51"/>
      <c r="N32" s="63">
        <v>1</v>
      </c>
    </row>
    <row r="33" spans="2:14" ht="36" x14ac:dyDescent="0.55000000000000004">
      <c r="B33" s="74" t="s">
        <v>83</v>
      </c>
      <c r="C33" s="74"/>
      <c r="D33" s="74"/>
      <c r="E33" s="74"/>
      <c r="F33" s="74"/>
      <c r="G33" s="74"/>
      <c r="H33" s="74"/>
      <c r="I33" s="74"/>
      <c r="J33" s="74"/>
      <c r="K33" s="74"/>
      <c r="L33" s="74"/>
      <c r="M33" s="51"/>
      <c r="N33" s="63" t="s">
        <v>72</v>
      </c>
    </row>
    <row r="34" spans="2:14" ht="216" x14ac:dyDescent="0.55000000000000004">
      <c r="B34" s="74" t="s">
        <v>84</v>
      </c>
      <c r="C34" s="74"/>
      <c r="D34" s="74"/>
      <c r="E34" s="74"/>
      <c r="F34" s="74"/>
      <c r="G34" s="74"/>
      <c r="H34" s="74"/>
      <c r="I34" s="74"/>
      <c r="J34" s="74"/>
      <c r="K34" s="74"/>
      <c r="L34" s="74"/>
      <c r="M34" s="51"/>
      <c r="N34" s="63" t="s">
        <v>74</v>
      </c>
    </row>
    <row r="35" spans="2:14" ht="144" x14ac:dyDescent="0.55000000000000004">
      <c r="B35" s="74" t="s">
        <v>85</v>
      </c>
      <c r="C35" s="74"/>
      <c r="D35" s="74"/>
      <c r="E35" s="74"/>
      <c r="F35" s="74"/>
      <c r="G35" s="74"/>
      <c r="H35" s="74"/>
      <c r="I35" s="74"/>
      <c r="J35" s="74"/>
      <c r="K35" s="74"/>
      <c r="L35" s="74"/>
      <c r="M35" s="51"/>
      <c r="N35" s="63" t="s">
        <v>75</v>
      </c>
    </row>
  </sheetData>
  <mergeCells count="12">
    <mergeCell ref="B35:L35"/>
    <mergeCell ref="B24:L24"/>
    <mergeCell ref="B25:L25"/>
    <mergeCell ref="B26:L26"/>
    <mergeCell ref="B27:L27"/>
    <mergeCell ref="B28:L28"/>
    <mergeCell ref="B29:L29"/>
    <mergeCell ref="B30:L30"/>
    <mergeCell ref="B31:L31"/>
    <mergeCell ref="B32:L32"/>
    <mergeCell ref="B33:L33"/>
    <mergeCell ref="B34:L34"/>
  </mergeCells>
  <phoneticPr fontId="1"/>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1" id="{9596BB93-E29A-4987-AEAC-93F5BFF86175}">
            <xm:f>水質関連!$C$3&gt;水質関連!$C$1</xm:f>
            <x14:dxf>
              <font>
                <color theme="0"/>
              </font>
            </x14:dxf>
          </x14:cfRule>
          <xm:sqref>B1:L35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A95AF-1900-489E-9255-236AB01F8E88}">
  <dimension ref="B1:D91"/>
  <sheetViews>
    <sheetView zoomScale="85" zoomScaleNormal="85" workbookViewId="0">
      <selection activeCell="B7" sqref="B7"/>
    </sheetView>
  </sheetViews>
  <sheetFormatPr defaultRowHeight="18" x14ac:dyDescent="0.55000000000000004"/>
  <cols>
    <col min="1" max="1" width="2.9140625" bestFit="1" customWidth="1"/>
    <col min="2" max="2" width="113.6640625" customWidth="1"/>
    <col min="4" max="4" width="8.83203125" style="58"/>
  </cols>
  <sheetData>
    <row r="1" spans="2:4" s="2" customFormat="1" ht="37" x14ac:dyDescent="0.55000000000000004">
      <c r="B1" s="56" t="s">
        <v>115</v>
      </c>
      <c r="D1" s="57"/>
    </row>
    <row r="2" spans="2:4" s="2" customFormat="1" ht="18.5" x14ac:dyDescent="0.55000000000000004">
      <c r="B2" s="1" t="s">
        <v>86</v>
      </c>
      <c r="D2" s="57"/>
    </row>
    <row r="3" spans="2:4" s="2" customFormat="1" ht="18.5" x14ac:dyDescent="0.55000000000000004">
      <c r="B3" s="54" t="s">
        <v>113</v>
      </c>
      <c r="D3" s="57"/>
    </row>
    <row r="4" spans="2:4" s="2" customFormat="1" ht="14.5" x14ac:dyDescent="0.55000000000000004">
      <c r="B4" s="55" t="s">
        <v>114</v>
      </c>
      <c r="D4" s="57"/>
    </row>
    <row r="5" spans="2:4" x14ac:dyDescent="0.55000000000000004">
      <c r="B5" s="49" t="s">
        <v>87</v>
      </c>
    </row>
    <row r="6" spans="2:4" x14ac:dyDescent="0.55000000000000004">
      <c r="B6" s="11" t="s">
        <v>88</v>
      </c>
    </row>
    <row r="7" spans="2:4" ht="396" x14ac:dyDescent="0.55000000000000004">
      <c r="B7" s="52" t="s">
        <v>90</v>
      </c>
      <c r="C7" s="53"/>
      <c r="D7" s="59" t="s">
        <v>89</v>
      </c>
    </row>
    <row r="8" spans="2:4" ht="363" x14ac:dyDescent="0.55000000000000004">
      <c r="B8" s="49" t="s">
        <v>91</v>
      </c>
      <c r="D8" s="59" t="s">
        <v>93</v>
      </c>
    </row>
    <row r="9" spans="2:4" ht="346.5" x14ac:dyDescent="0.55000000000000004">
      <c r="B9" s="49" t="s">
        <v>92</v>
      </c>
      <c r="D9" s="59" t="s">
        <v>94</v>
      </c>
    </row>
    <row r="10" spans="2:4" ht="72" x14ac:dyDescent="0.55000000000000004">
      <c r="B10" s="49" t="s">
        <v>96</v>
      </c>
      <c r="D10" s="60" t="s">
        <v>95</v>
      </c>
    </row>
    <row r="11" spans="2:4" ht="90" x14ac:dyDescent="0.55000000000000004">
      <c r="B11" s="49" t="s">
        <v>98</v>
      </c>
      <c r="D11" s="60" t="s">
        <v>97</v>
      </c>
    </row>
    <row r="12" spans="2:4" ht="396" x14ac:dyDescent="0.55000000000000004">
      <c r="B12" s="49" t="s">
        <v>101</v>
      </c>
      <c r="D12" s="59" t="s">
        <v>89</v>
      </c>
    </row>
    <row r="13" spans="2:4" ht="346.5" x14ac:dyDescent="0.55000000000000004">
      <c r="B13" s="49" t="s">
        <v>99</v>
      </c>
      <c r="D13" s="59" t="s">
        <v>100</v>
      </c>
    </row>
    <row r="14" spans="2:4" ht="363" x14ac:dyDescent="0.55000000000000004">
      <c r="B14" s="49" t="s">
        <v>105</v>
      </c>
      <c r="D14" s="59" t="s">
        <v>102</v>
      </c>
    </row>
    <row r="15" spans="2:4" ht="313.5" x14ac:dyDescent="0.55000000000000004">
      <c r="B15" s="49" t="s">
        <v>103</v>
      </c>
      <c r="D15" s="59" t="s">
        <v>104</v>
      </c>
    </row>
    <row r="16" spans="2:4" ht="297" x14ac:dyDescent="0.55000000000000004">
      <c r="B16" s="49" t="s">
        <v>107</v>
      </c>
      <c r="D16" s="59" t="s">
        <v>106</v>
      </c>
    </row>
    <row r="17" spans="2:4" x14ac:dyDescent="0.55000000000000004">
      <c r="B17" s="49" t="s">
        <v>108</v>
      </c>
    </row>
    <row r="18" spans="2:4" ht="313.5" x14ac:dyDescent="0.55000000000000004">
      <c r="B18" s="49" t="s">
        <v>109</v>
      </c>
      <c r="D18" s="59" t="s">
        <v>104</v>
      </c>
    </row>
    <row r="19" spans="2:4" ht="313.5" x14ac:dyDescent="0.55000000000000004">
      <c r="B19" s="49" t="s">
        <v>110</v>
      </c>
      <c r="D19" s="59" t="s">
        <v>104</v>
      </c>
    </row>
    <row r="20" spans="2:4" ht="231" x14ac:dyDescent="0.55000000000000004">
      <c r="B20" s="49" t="s">
        <v>111</v>
      </c>
      <c r="D20" s="59" t="s">
        <v>112</v>
      </c>
    </row>
    <row r="21" spans="2:4" x14ac:dyDescent="0.55000000000000004">
      <c r="B21" s="49"/>
    </row>
    <row r="22" spans="2:4" x14ac:dyDescent="0.55000000000000004">
      <c r="B22" s="49"/>
    </row>
    <row r="23" spans="2:4" x14ac:dyDescent="0.55000000000000004">
      <c r="B23" s="49"/>
    </row>
    <row r="24" spans="2:4" x14ac:dyDescent="0.55000000000000004">
      <c r="B24" s="49"/>
    </row>
    <row r="25" spans="2:4" x14ac:dyDescent="0.55000000000000004">
      <c r="B25" s="49"/>
    </row>
    <row r="26" spans="2:4" x14ac:dyDescent="0.55000000000000004">
      <c r="B26" s="11"/>
    </row>
    <row r="27" spans="2:4" x14ac:dyDescent="0.55000000000000004">
      <c r="B27" s="11"/>
    </row>
    <row r="28" spans="2:4" x14ac:dyDescent="0.55000000000000004">
      <c r="B28" s="11"/>
    </row>
    <row r="29" spans="2:4" x14ac:dyDescent="0.55000000000000004">
      <c r="B29" s="11"/>
    </row>
    <row r="30" spans="2:4" x14ac:dyDescent="0.55000000000000004">
      <c r="B30" s="11"/>
    </row>
    <row r="31" spans="2:4" x14ac:dyDescent="0.55000000000000004">
      <c r="B31" s="11"/>
    </row>
    <row r="32" spans="2:4" x14ac:dyDescent="0.55000000000000004">
      <c r="B32" s="11"/>
    </row>
    <row r="33" spans="2:2" x14ac:dyDescent="0.55000000000000004">
      <c r="B33" s="11"/>
    </row>
    <row r="34" spans="2:2" x14ac:dyDescent="0.55000000000000004">
      <c r="B34" s="11"/>
    </row>
    <row r="35" spans="2:2" x14ac:dyDescent="0.55000000000000004">
      <c r="B35" s="11"/>
    </row>
    <row r="36" spans="2:2" x14ac:dyDescent="0.55000000000000004">
      <c r="B36" s="11"/>
    </row>
    <row r="37" spans="2:2" x14ac:dyDescent="0.55000000000000004">
      <c r="B37" s="11"/>
    </row>
    <row r="38" spans="2:2" x14ac:dyDescent="0.55000000000000004">
      <c r="B38" s="11"/>
    </row>
    <row r="39" spans="2:2" x14ac:dyDescent="0.55000000000000004">
      <c r="B39" s="11"/>
    </row>
    <row r="40" spans="2:2" x14ac:dyDescent="0.55000000000000004">
      <c r="B40" s="11"/>
    </row>
    <row r="41" spans="2:2" x14ac:dyDescent="0.55000000000000004">
      <c r="B41" s="11"/>
    </row>
    <row r="42" spans="2:2" x14ac:dyDescent="0.55000000000000004">
      <c r="B42" s="11"/>
    </row>
    <row r="43" spans="2:2" x14ac:dyDescent="0.55000000000000004">
      <c r="B43" s="11"/>
    </row>
    <row r="44" spans="2:2" x14ac:dyDescent="0.55000000000000004">
      <c r="B44" s="11"/>
    </row>
    <row r="45" spans="2:2" x14ac:dyDescent="0.55000000000000004">
      <c r="B45" s="11"/>
    </row>
    <row r="46" spans="2:2" x14ac:dyDescent="0.55000000000000004">
      <c r="B46" s="11"/>
    </row>
    <row r="47" spans="2:2" x14ac:dyDescent="0.55000000000000004">
      <c r="B47" s="11"/>
    </row>
    <row r="48" spans="2:2" x14ac:dyDescent="0.55000000000000004">
      <c r="B48" s="11"/>
    </row>
    <row r="49" spans="2:2" x14ac:dyDescent="0.55000000000000004">
      <c r="B49" s="11"/>
    </row>
    <row r="50" spans="2:2" x14ac:dyDescent="0.55000000000000004">
      <c r="B50" s="11"/>
    </row>
    <row r="51" spans="2:2" x14ac:dyDescent="0.55000000000000004">
      <c r="B51" s="11"/>
    </row>
    <row r="52" spans="2:2" x14ac:dyDescent="0.55000000000000004">
      <c r="B52" s="11"/>
    </row>
    <row r="53" spans="2:2" x14ac:dyDescent="0.55000000000000004">
      <c r="B53" s="11"/>
    </row>
    <row r="54" spans="2:2" x14ac:dyDescent="0.55000000000000004">
      <c r="B54" s="11"/>
    </row>
    <row r="55" spans="2:2" x14ac:dyDescent="0.55000000000000004">
      <c r="B55" s="11"/>
    </row>
    <row r="56" spans="2:2" x14ac:dyDescent="0.55000000000000004">
      <c r="B56" s="11"/>
    </row>
    <row r="57" spans="2:2" x14ac:dyDescent="0.55000000000000004">
      <c r="B57" s="11"/>
    </row>
    <row r="58" spans="2:2" x14ac:dyDescent="0.55000000000000004">
      <c r="B58" s="11"/>
    </row>
    <row r="59" spans="2:2" x14ac:dyDescent="0.55000000000000004">
      <c r="B59" s="11"/>
    </row>
    <row r="60" spans="2:2" x14ac:dyDescent="0.55000000000000004">
      <c r="B60" s="11"/>
    </row>
    <row r="61" spans="2:2" x14ac:dyDescent="0.55000000000000004">
      <c r="B61" s="11"/>
    </row>
    <row r="62" spans="2:2" x14ac:dyDescent="0.55000000000000004">
      <c r="B62" s="11"/>
    </row>
    <row r="63" spans="2:2" x14ac:dyDescent="0.55000000000000004">
      <c r="B63" s="11"/>
    </row>
    <row r="64" spans="2:2" x14ac:dyDescent="0.55000000000000004">
      <c r="B64" s="11"/>
    </row>
    <row r="65" spans="2:2" x14ac:dyDescent="0.55000000000000004">
      <c r="B65" s="11"/>
    </row>
    <row r="66" spans="2:2" x14ac:dyDescent="0.55000000000000004">
      <c r="B66" s="11"/>
    </row>
    <row r="67" spans="2:2" x14ac:dyDescent="0.55000000000000004">
      <c r="B67" s="11"/>
    </row>
    <row r="68" spans="2:2" x14ac:dyDescent="0.55000000000000004">
      <c r="B68" s="11"/>
    </row>
    <row r="69" spans="2:2" x14ac:dyDescent="0.55000000000000004">
      <c r="B69" s="11"/>
    </row>
    <row r="70" spans="2:2" x14ac:dyDescent="0.55000000000000004">
      <c r="B70" s="11"/>
    </row>
    <row r="71" spans="2:2" x14ac:dyDescent="0.55000000000000004">
      <c r="B71" s="11"/>
    </row>
    <row r="72" spans="2:2" x14ac:dyDescent="0.55000000000000004">
      <c r="B72" s="11"/>
    </row>
    <row r="73" spans="2:2" x14ac:dyDescent="0.55000000000000004">
      <c r="B73" s="11"/>
    </row>
    <row r="74" spans="2:2" x14ac:dyDescent="0.55000000000000004">
      <c r="B74" s="11"/>
    </row>
    <row r="75" spans="2:2" x14ac:dyDescent="0.55000000000000004">
      <c r="B75" s="11"/>
    </row>
    <row r="76" spans="2:2" x14ac:dyDescent="0.55000000000000004">
      <c r="B76" s="11"/>
    </row>
    <row r="77" spans="2:2" x14ac:dyDescent="0.55000000000000004">
      <c r="B77" s="11"/>
    </row>
    <row r="78" spans="2:2" x14ac:dyDescent="0.55000000000000004">
      <c r="B78" s="11"/>
    </row>
    <row r="79" spans="2:2" x14ac:dyDescent="0.55000000000000004">
      <c r="B79" s="11"/>
    </row>
    <row r="80" spans="2:2" x14ac:dyDescent="0.55000000000000004">
      <c r="B80" s="11"/>
    </row>
    <row r="81" spans="2:2" x14ac:dyDescent="0.55000000000000004">
      <c r="B81" s="11"/>
    </row>
    <row r="82" spans="2:2" x14ac:dyDescent="0.55000000000000004">
      <c r="B82" s="11"/>
    </row>
    <row r="83" spans="2:2" x14ac:dyDescent="0.55000000000000004">
      <c r="B83" s="11"/>
    </row>
    <row r="84" spans="2:2" x14ac:dyDescent="0.55000000000000004">
      <c r="B84" s="11"/>
    </row>
    <row r="85" spans="2:2" x14ac:dyDescent="0.55000000000000004">
      <c r="B85" s="11"/>
    </row>
    <row r="86" spans="2:2" x14ac:dyDescent="0.55000000000000004">
      <c r="B86" s="11"/>
    </row>
    <row r="87" spans="2:2" x14ac:dyDescent="0.55000000000000004">
      <c r="B87" s="11"/>
    </row>
    <row r="88" spans="2:2" x14ac:dyDescent="0.55000000000000004">
      <c r="B88" s="11"/>
    </row>
    <row r="89" spans="2:2" x14ac:dyDescent="0.55000000000000004">
      <c r="B89" s="11"/>
    </row>
    <row r="90" spans="2:2" x14ac:dyDescent="0.55000000000000004">
      <c r="B90" s="11"/>
    </row>
    <row r="91" spans="2:2" x14ac:dyDescent="0.55000000000000004">
      <c r="B91" s="11"/>
    </row>
  </sheetData>
  <phoneticPr fontId="1"/>
  <hyperlinks>
    <hyperlink ref="B4" r:id="rId1" xr:uid="{1756A702-36B2-4AB5-A249-E47A50FA9134}"/>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81E979F2-5BBA-4E74-827F-15F086714511}">
            <xm:f>水質関連!$C$3&gt;水質関連!$C$1</xm:f>
            <x14:dxf>
              <font>
                <color theme="0"/>
              </font>
            </x14:dxf>
          </x14:cfRule>
          <xm:sqref>B1:B20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水質関連</vt:lpstr>
      <vt:lpstr>設置施設一覧</vt:lpstr>
      <vt:lpstr>瀬戸内法適用区域</vt:lpstr>
      <vt:lpstr>湖沼法適用区域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DNP</dc:creator>
  <cp:lastModifiedBy>純平 菅藤</cp:lastModifiedBy>
  <dcterms:created xsi:type="dcterms:W3CDTF">2023-09-21T06:43:52Z</dcterms:created>
  <dcterms:modified xsi:type="dcterms:W3CDTF">2025-09-30T06:42:45Z</dcterms:modified>
</cp:coreProperties>
</file>